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phytelligence1.sharepoint.com/sites/SalesMarketing/Shared Documents/Marketing Resources/Private S&amp;M - Materials, Campaigns &amp; Research/2026 Materials and Campaigns/Pricing and Availability Flyers/"/>
    </mc:Choice>
  </mc:AlternateContent>
  <xr:revisionPtr revIDLastSave="3" documentId="8_{9ADA8C50-4BE7-47E9-AA78-CA9064A8CD1A}" xr6:coauthVersionLast="47" xr6:coauthVersionMax="47" xr10:uidLastSave="{7F7D813C-257B-463F-A3F6-240DA68D9AA3}"/>
  <bookViews>
    <workbookView xWindow="28680" yWindow="855" windowWidth="29040" windowHeight="15720" xr2:uid="{34785FA0-16A3-4D22-AAD2-3B6A5AAE8320}"/>
  </bookViews>
  <sheets>
    <sheet name="Qualterra"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11" i="6" l="1"/>
  <c r="AA111" i="6"/>
  <c r="AB107" i="6"/>
  <c r="AA107" i="6"/>
  <c r="AB105" i="6"/>
  <c r="AA105" i="6"/>
  <c r="AB104" i="6"/>
  <c r="AA104" i="6"/>
  <c r="AB103" i="6"/>
  <c r="AA103" i="6"/>
  <c r="AB102" i="6"/>
  <c r="AA102" i="6"/>
  <c r="AB101" i="6"/>
  <c r="AA101" i="6"/>
  <c r="AB100" i="6"/>
  <c r="AA100" i="6"/>
  <c r="AB99" i="6"/>
  <c r="AA99" i="6"/>
  <c r="AB98" i="6"/>
  <c r="AA98" i="6"/>
  <c r="AB97" i="6"/>
  <c r="AA97" i="6"/>
  <c r="AB96" i="6"/>
  <c r="AA96" i="6"/>
  <c r="AB95" i="6"/>
  <c r="AA95" i="6"/>
  <c r="AB94" i="6"/>
  <c r="AA94" i="6"/>
  <c r="AB93" i="6"/>
  <c r="AA93" i="6"/>
  <c r="AB91" i="6"/>
  <c r="AA91" i="6"/>
  <c r="AB90" i="6"/>
  <c r="AA90" i="6"/>
  <c r="AB89" i="6"/>
  <c r="AA89" i="6"/>
  <c r="AB88" i="6"/>
  <c r="AA88" i="6"/>
  <c r="AB87" i="6"/>
  <c r="AA87" i="6"/>
  <c r="AB86" i="6"/>
  <c r="AA86" i="6"/>
  <c r="AB85" i="6"/>
  <c r="AA85" i="6"/>
  <c r="Y78" i="6"/>
  <c r="Z78" i="6"/>
  <c r="AA78" i="6"/>
  <c r="AB78" i="6"/>
  <c r="Y79" i="6"/>
  <c r="Z79" i="6"/>
  <c r="AA79" i="6"/>
  <c r="AB79" i="6"/>
  <c r="AB77" i="6"/>
  <c r="AA77" i="6"/>
  <c r="Z77" i="6"/>
  <c r="Y77" i="6"/>
  <c r="AB74" i="6"/>
  <c r="AA74" i="6"/>
  <c r="Z74" i="6"/>
  <c r="Y74" i="6"/>
  <c r="AB73" i="6"/>
  <c r="AA73" i="6"/>
  <c r="Z73" i="6"/>
  <c r="Y73" i="6"/>
  <c r="T71" i="6"/>
  <c r="U71" i="6"/>
  <c r="V71" i="6"/>
  <c r="W71" i="6"/>
  <c r="X71" i="6"/>
  <c r="Y71" i="6"/>
  <c r="Z71" i="6"/>
  <c r="AA71" i="6"/>
  <c r="AB71" i="6"/>
  <c r="S71" i="6"/>
  <c r="R71" i="6"/>
  <c r="Q71" i="6"/>
  <c r="P71" i="6"/>
  <c r="O71" i="6"/>
  <c r="N71" i="6"/>
  <c r="M71" i="6"/>
  <c r="L71" i="6"/>
  <c r="K71" i="6"/>
  <c r="J71" i="6"/>
  <c r="J69" i="6"/>
  <c r="X69" i="6"/>
  <c r="W69" i="6"/>
  <c r="V69" i="6"/>
  <c r="U69" i="6"/>
  <c r="T69" i="6"/>
  <c r="S69" i="6"/>
  <c r="R69" i="6"/>
  <c r="Q69" i="6"/>
  <c r="P69" i="6"/>
  <c r="O69" i="6"/>
  <c r="N69" i="6"/>
  <c r="M69" i="6"/>
  <c r="L69" i="6"/>
  <c r="K69" i="6"/>
  <c r="Z64" i="6"/>
  <c r="Y64" i="6"/>
  <c r="X64" i="6"/>
  <c r="W64" i="6"/>
  <c r="N46" i="6"/>
  <c r="M46" i="6"/>
  <c r="L46" i="6"/>
  <c r="K46" i="6"/>
  <c r="F46" i="6"/>
  <c r="T45" i="6"/>
  <c r="S45" i="6"/>
  <c r="R45" i="6"/>
  <c r="Q45" i="6"/>
  <c r="L45" i="6"/>
  <c r="T43" i="6"/>
  <c r="S43" i="6"/>
  <c r="R43" i="6"/>
  <c r="Q43" i="6"/>
  <c r="N44" i="6"/>
  <c r="M44" i="6"/>
  <c r="L44" i="6"/>
  <c r="K44" i="6"/>
  <c r="R36" i="6"/>
  <c r="Q36" i="6"/>
  <c r="P36" i="6"/>
  <c r="O36" i="6"/>
  <c r="X35" i="6"/>
  <c r="W35" i="6"/>
  <c r="V35" i="6"/>
  <c r="U35" i="6"/>
  <c r="R34" i="6"/>
  <c r="Q34" i="6"/>
  <c r="P34" i="6"/>
  <c r="O34" i="6"/>
  <c r="X33" i="6"/>
  <c r="W33" i="6"/>
  <c r="V33" i="6"/>
  <c r="U33" i="6"/>
  <c r="X31" i="6"/>
  <c r="W31" i="6"/>
  <c r="V31" i="6"/>
  <c r="U31" i="6"/>
  <c r="R32" i="6"/>
  <c r="Q32" i="6"/>
  <c r="P32" i="6"/>
  <c r="O32" i="6"/>
  <c r="X29" i="6" l="1"/>
  <c r="W29" i="6"/>
  <c r="V29" i="6"/>
  <c r="U29" i="6"/>
  <c r="R30" i="6"/>
  <c r="Q30" i="6"/>
  <c r="P30" i="6"/>
  <c r="O30" i="6"/>
  <c r="Y102" i="6" l="1"/>
  <c r="X102" i="6"/>
  <c r="W102" i="6"/>
  <c r="V102" i="6"/>
  <c r="U102" i="6"/>
  <c r="T102" i="6"/>
  <c r="S102" i="6"/>
  <c r="R102" i="6"/>
  <c r="Q102" i="6"/>
  <c r="P102" i="6"/>
  <c r="O102" i="6"/>
  <c r="N102" i="6"/>
  <c r="Y101" i="6"/>
  <c r="Y100" i="6"/>
  <c r="X100" i="6"/>
  <c r="W100" i="6"/>
  <c r="V100" i="6"/>
  <c r="Y90" i="6"/>
  <c r="X90" i="6"/>
  <c r="W90" i="6"/>
  <c r="V90" i="6"/>
  <c r="U90" i="6"/>
  <c r="T90" i="6"/>
  <c r="S90" i="6"/>
  <c r="R90" i="6"/>
  <c r="Q90" i="6"/>
  <c r="P90" i="6"/>
  <c r="O90" i="6"/>
  <c r="N90" i="6"/>
  <c r="Y89" i="6"/>
  <c r="Y88" i="6"/>
  <c r="X88" i="6"/>
  <c r="W88" i="6"/>
  <c r="V88" i="6"/>
  <c r="M20" i="6"/>
  <c r="L20" i="6"/>
  <c r="K20" i="6"/>
  <c r="J20" i="6"/>
  <c r="S19" i="6"/>
  <c r="R19" i="6"/>
  <c r="Q19" i="6"/>
  <c r="P19" i="6"/>
  <c r="S11" i="6"/>
  <c r="R11" i="6"/>
  <c r="Q11" i="6"/>
  <c r="P11" i="6"/>
  <c r="L12" i="6"/>
  <c r="K12" i="6"/>
  <c r="J12" i="6"/>
  <c r="L74" i="6" l="1"/>
  <c r="M74" i="6"/>
  <c r="N74" i="6"/>
  <c r="O74" i="6"/>
  <c r="P74" i="6"/>
  <c r="Q74" i="6"/>
  <c r="R74" i="6"/>
  <c r="S74" i="6"/>
  <c r="T74" i="6"/>
  <c r="U74" i="6"/>
  <c r="V74" i="6"/>
  <c r="W74" i="6"/>
  <c r="X74" i="6"/>
  <c r="L77" i="6"/>
  <c r="M77" i="6"/>
  <c r="N77" i="6"/>
  <c r="O77" i="6"/>
  <c r="P77" i="6"/>
  <c r="Q77" i="6"/>
  <c r="R77" i="6"/>
  <c r="S77" i="6"/>
  <c r="T77" i="6"/>
  <c r="U77" i="6"/>
  <c r="V77" i="6"/>
  <c r="W77" i="6"/>
  <c r="X77" i="6"/>
  <c r="L78" i="6"/>
  <c r="M78" i="6"/>
  <c r="N78" i="6"/>
  <c r="O78" i="6"/>
  <c r="P78" i="6"/>
  <c r="Q78" i="6"/>
  <c r="R78" i="6"/>
  <c r="S78" i="6"/>
  <c r="T78" i="6"/>
  <c r="U78" i="6"/>
  <c r="V78" i="6"/>
  <c r="W78" i="6"/>
  <c r="X78" i="6"/>
  <c r="L79" i="6"/>
  <c r="M79" i="6"/>
  <c r="N79" i="6"/>
  <c r="O79" i="6"/>
  <c r="P79" i="6"/>
  <c r="Q79" i="6"/>
  <c r="R79" i="6"/>
  <c r="S79" i="6"/>
  <c r="T79" i="6"/>
  <c r="U79" i="6"/>
  <c r="V79" i="6"/>
  <c r="W79" i="6"/>
  <c r="X79" i="6"/>
  <c r="V65" i="6"/>
  <c r="U65" i="6"/>
  <c r="T65" i="6"/>
  <c r="S65" i="6"/>
  <c r="R65" i="6"/>
  <c r="Q65" i="6"/>
  <c r="P65" i="6"/>
  <c r="O65" i="6"/>
  <c r="N65" i="6"/>
  <c r="M65" i="6"/>
  <c r="L65" i="6"/>
  <c r="K65" i="6"/>
  <c r="J65" i="6"/>
  <c r="V64" i="6"/>
  <c r="U64" i="6"/>
  <c r="T64" i="6"/>
  <c r="S64" i="6"/>
  <c r="R64" i="6"/>
  <c r="Q64" i="6"/>
  <c r="P64" i="6"/>
  <c r="O64" i="6"/>
  <c r="N64" i="6"/>
  <c r="Z111" i="6"/>
  <c r="Y111" i="6"/>
  <c r="X111" i="6"/>
  <c r="W111" i="6"/>
  <c r="V111" i="6"/>
  <c r="U111" i="6"/>
  <c r="Z107" i="6"/>
  <c r="Z104" i="6"/>
  <c r="Y104" i="6"/>
  <c r="Z103" i="6"/>
  <c r="Y103" i="6"/>
  <c r="X103" i="6"/>
  <c r="W103" i="6"/>
  <c r="V103" i="6"/>
  <c r="Z105" i="6"/>
  <c r="Y105" i="6"/>
  <c r="X105" i="6"/>
  <c r="W105" i="6"/>
  <c r="V105" i="6"/>
  <c r="U105" i="6"/>
  <c r="T105" i="6"/>
  <c r="S105" i="6"/>
  <c r="R105" i="6"/>
  <c r="Q105" i="6"/>
  <c r="P105" i="6"/>
  <c r="O105" i="6"/>
  <c r="N105" i="6"/>
  <c r="Z102" i="6"/>
  <c r="Z88" i="6"/>
  <c r="Z101" i="6"/>
  <c r="Z100" i="6"/>
  <c r="Z98" i="6"/>
  <c r="Y98" i="6"/>
  <c r="X98" i="6"/>
  <c r="Z97" i="6"/>
  <c r="Y97" i="6"/>
  <c r="X97" i="6"/>
  <c r="W97" i="6"/>
  <c r="V97" i="6"/>
  <c r="Z99" i="6"/>
  <c r="Y99" i="6"/>
  <c r="X99" i="6"/>
  <c r="W99" i="6"/>
  <c r="V99" i="6"/>
  <c r="U99" i="6"/>
  <c r="T99" i="6"/>
  <c r="S99" i="6"/>
  <c r="R99" i="6"/>
  <c r="Q99" i="6"/>
  <c r="P99" i="6"/>
  <c r="O99" i="6"/>
  <c r="N99" i="6"/>
  <c r="Z96" i="6"/>
  <c r="Y96" i="6"/>
  <c r="X96" i="6"/>
  <c r="W96" i="6"/>
  <c r="V96" i="6"/>
  <c r="U96" i="6"/>
  <c r="T96" i="6"/>
  <c r="S96" i="6"/>
  <c r="R96" i="6"/>
  <c r="Q96" i="6"/>
  <c r="P96" i="6"/>
  <c r="O96" i="6"/>
  <c r="N96" i="6"/>
  <c r="Z95" i="6"/>
  <c r="Y95" i="6"/>
  <c r="Z94" i="6"/>
  <c r="Y94" i="6"/>
  <c r="X94" i="6"/>
  <c r="W94" i="6"/>
  <c r="V94" i="6"/>
  <c r="Z93" i="6"/>
  <c r="Y93" i="6"/>
  <c r="X93" i="6"/>
  <c r="W93" i="6"/>
  <c r="V93" i="6"/>
  <c r="U93" i="6"/>
  <c r="T93" i="6"/>
  <c r="S93" i="6"/>
  <c r="R93" i="6"/>
  <c r="Q93" i="6"/>
  <c r="P93" i="6"/>
  <c r="O93" i="6"/>
  <c r="N93" i="6"/>
  <c r="Z91" i="6"/>
  <c r="Y91" i="6"/>
  <c r="X91" i="6"/>
  <c r="W91" i="6"/>
  <c r="V91" i="6"/>
  <c r="Z90" i="6"/>
  <c r="Q87" i="6"/>
  <c r="P87" i="6"/>
  <c r="O87" i="6"/>
  <c r="N87" i="6"/>
  <c r="Z89" i="6"/>
  <c r="Z87" i="6"/>
  <c r="Y87" i="6"/>
  <c r="X87" i="6"/>
  <c r="W87" i="6"/>
  <c r="V87" i="6"/>
  <c r="U87" i="6"/>
  <c r="T87" i="6"/>
  <c r="S87" i="6"/>
  <c r="R87" i="6"/>
  <c r="Z86" i="6"/>
  <c r="Y86" i="6"/>
  <c r="Z85" i="6"/>
  <c r="Y85" i="6"/>
  <c r="X85" i="6"/>
  <c r="W85" i="6"/>
  <c r="V85" i="6"/>
  <c r="X73" i="6"/>
  <c r="W73" i="6"/>
  <c r="V73" i="6"/>
  <c r="U73" i="6"/>
  <c r="T73" i="6"/>
  <c r="S73" i="6"/>
  <c r="L68" i="6"/>
  <c r="K68" i="6"/>
  <c r="X68" i="6"/>
  <c r="W68" i="6"/>
  <c r="V68" i="6"/>
  <c r="U68" i="6"/>
  <c r="T68" i="6"/>
  <c r="S68" i="6"/>
  <c r="R68" i="6"/>
  <c r="Q68" i="6"/>
  <c r="P68" i="6"/>
  <c r="O68" i="6"/>
  <c r="N68" i="6"/>
  <c r="M68" i="6"/>
  <c r="M12" i="6"/>
  <c r="F44" i="6"/>
  <c r="R73" i="6" l="1"/>
  <c r="Q73" i="6"/>
  <c r="P73" i="6" l="1"/>
  <c r="L43" i="6"/>
  <c r="D4" i="6"/>
</calcChain>
</file>

<file path=xl/sharedStrings.xml><?xml version="1.0" encoding="utf-8"?>
<sst xmlns="http://schemas.openxmlformats.org/spreadsheetml/2006/main" count="550" uniqueCount="141">
  <si>
    <t>Perennials</t>
  </si>
  <si>
    <t>Carex</t>
  </si>
  <si>
    <t>72 cell</t>
  </si>
  <si>
    <t>Echinacea</t>
  </si>
  <si>
    <t>128 cell</t>
  </si>
  <si>
    <t>Heuchera</t>
  </si>
  <si>
    <t>Hosta</t>
  </si>
  <si>
    <t>Lavandula</t>
  </si>
  <si>
    <t>Pennisetum</t>
  </si>
  <si>
    <t>Rudbeckia</t>
  </si>
  <si>
    <t>Scripus pendulus</t>
  </si>
  <si>
    <t>Sedum</t>
  </si>
  <si>
    <t>Sempervivum</t>
  </si>
  <si>
    <t>Berries</t>
  </si>
  <si>
    <t>Blackberry</t>
  </si>
  <si>
    <t>21 cell</t>
  </si>
  <si>
    <t>Raspberry</t>
  </si>
  <si>
    <t>Blueberry</t>
  </si>
  <si>
    <t xml:space="preserve">509-336-2249 </t>
  </si>
  <si>
    <t>caseyv@qualterraag.com</t>
  </si>
  <si>
    <t>www.qualterraag.com</t>
  </si>
  <si>
    <t>Item #</t>
  </si>
  <si>
    <t>Program</t>
  </si>
  <si>
    <t>Crop</t>
  </si>
  <si>
    <t>Variety</t>
  </si>
  <si>
    <t>Size</t>
  </si>
  <si>
    <t>Week 39</t>
  </si>
  <si>
    <t>Week 40</t>
  </si>
  <si>
    <t>Week 41</t>
  </si>
  <si>
    <t>Week 42</t>
  </si>
  <si>
    <t>Week 43</t>
  </si>
  <si>
    <t>Week 44</t>
  </si>
  <si>
    <t>Week 45</t>
  </si>
  <si>
    <t>Week 46</t>
  </si>
  <si>
    <t>Week 47</t>
  </si>
  <si>
    <t>Week 48</t>
  </si>
  <si>
    <t>Week 49</t>
  </si>
  <si>
    <t>Week 50</t>
  </si>
  <si>
    <t>Week 51</t>
  </si>
  <si>
    <t>Week 52</t>
  </si>
  <si>
    <t>Week 53</t>
  </si>
  <si>
    <t>Notes</t>
  </si>
  <si>
    <t>Calamagrostis</t>
  </si>
  <si>
    <t>Karl Foerster</t>
  </si>
  <si>
    <t>Evergold</t>
  </si>
  <si>
    <t>Stg3</t>
  </si>
  <si>
    <t xml:space="preserve">Feather Falls </t>
  </si>
  <si>
    <t xml:space="preserve">Moon Falls® </t>
  </si>
  <si>
    <t xml:space="preserve">Ribbon Falls </t>
  </si>
  <si>
    <t>Carex rosea</t>
  </si>
  <si>
    <t>Magnus</t>
  </si>
  <si>
    <t xml:space="preserve">Pretty Parasols </t>
  </si>
  <si>
    <t xml:space="preserve">Tweety </t>
  </si>
  <si>
    <t xml:space="preserve">Eternal Flame </t>
  </si>
  <si>
    <t>Eternal Flame</t>
  </si>
  <si>
    <t xml:space="preserve">Frosted Violet </t>
  </si>
  <si>
    <t>Frosted Violet</t>
  </si>
  <si>
    <t>Plum Pudding</t>
  </si>
  <si>
    <t>Silver Scrolls</t>
  </si>
  <si>
    <t>Blue Angel</t>
  </si>
  <si>
    <t xml:space="preserve">Blue Ivory </t>
  </si>
  <si>
    <t>Dancing Darling</t>
  </si>
  <si>
    <t>Earth Angel</t>
  </si>
  <si>
    <t>Minute Man</t>
  </si>
  <si>
    <t>Patriot</t>
  </si>
  <si>
    <t xml:space="preserve">Proud Treasure </t>
  </si>
  <si>
    <t>Sagae</t>
  </si>
  <si>
    <r>
      <rPr>
        <i/>
        <sz val="11"/>
        <rFont val="Arial"/>
        <family val="2"/>
      </rPr>
      <t>Lavandula angustifolia</t>
    </r>
    <r>
      <rPr>
        <sz val="11"/>
        <rFont val="Arial"/>
        <family val="2"/>
      </rPr>
      <t xml:space="preserve"> 'Munstead'</t>
    </r>
  </si>
  <si>
    <t xml:space="preserve">Big Time Blue </t>
  </si>
  <si>
    <t xml:space="preserve">Big Time White </t>
  </si>
  <si>
    <t xml:space="preserve">Blue Jeans </t>
  </si>
  <si>
    <t xml:space="preserve">Meerlo </t>
  </si>
  <si>
    <t xml:space="preserve">Sensational!® </t>
  </si>
  <si>
    <t>Lumen Gold</t>
  </si>
  <si>
    <t>Rubrum</t>
  </si>
  <si>
    <t>City Garden</t>
  </si>
  <si>
    <t xml:space="preserve">Stars and Stripes </t>
  </si>
  <si>
    <t xml:space="preserve">Atlantis™ </t>
  </si>
  <si>
    <t>Autumn Joy</t>
  </si>
  <si>
    <t xml:space="preserve">Chocolate Cherry </t>
  </si>
  <si>
    <t>Dragon's Blood</t>
  </si>
  <si>
    <t xml:space="preserve">Sunsparkler® 'Plum Dazzled' </t>
  </si>
  <si>
    <t xml:space="preserve">Colorockz® 'Arctic White' </t>
  </si>
  <si>
    <t>Colorockz® 'Blushing Garnet'</t>
  </si>
  <si>
    <t xml:space="preserve">Colorockz® 'Coconut Crystal'  </t>
  </si>
  <si>
    <t xml:space="preserve">Colorockz® 'Coral Red' </t>
  </si>
  <si>
    <t xml:space="preserve">Colorockz® 'Emerald Swirl' </t>
  </si>
  <si>
    <t>Colorockz® 'Ruby Lime'</t>
  </si>
  <si>
    <t xml:space="preserve">Colorockz® 'Summer Frost' </t>
  </si>
  <si>
    <t>Commander Hay</t>
  </si>
  <si>
    <t>Royal Ruby</t>
  </si>
  <si>
    <t>Ruby Heart</t>
  </si>
  <si>
    <t>Silver King</t>
  </si>
  <si>
    <t>Silverine</t>
  </si>
  <si>
    <t>Chester</t>
  </si>
  <si>
    <t>Loch Ness</t>
  </si>
  <si>
    <t>Navaho</t>
  </si>
  <si>
    <t>Caroline</t>
  </si>
  <si>
    <t>Heritage</t>
  </si>
  <si>
    <t>Meeker</t>
  </si>
  <si>
    <t>Willamette</t>
  </si>
  <si>
    <t>Bluecrop</t>
  </si>
  <si>
    <t>Elliot</t>
  </si>
  <si>
    <t>Legacy</t>
  </si>
  <si>
    <t>Chippewa</t>
  </si>
  <si>
    <t>Bluejay</t>
  </si>
  <si>
    <t>Other Berries</t>
  </si>
  <si>
    <t>Mulberry Pakistan</t>
  </si>
  <si>
    <t>Tayberry</t>
  </si>
  <si>
    <t>Week 1</t>
  </si>
  <si>
    <t>Week 2</t>
  </si>
  <si>
    <t>Week 3</t>
  </si>
  <si>
    <t>Week 4</t>
  </si>
  <si>
    <t>Week 5</t>
  </si>
  <si>
    <t>Week 6</t>
  </si>
  <si>
    <t>Week 7</t>
  </si>
  <si>
    <t>Week 8</t>
  </si>
  <si>
    <t>Minimum shipment is 432 plug liners or 1,000 Stg3 plants. Minimum order is one tray per variety or 100 Stg3 plants per variety. Ask about screening for agronomically relevant viruses and viroids. All plug liners include Ag Biochar in the potting mix. Delivery by 5/14 to avoid phytosanitary inspections and/or pesticide use. Ask about custom programs for varieties or crops not listed here.</t>
  </si>
  <si>
    <t>FT Rootstock</t>
  </si>
  <si>
    <t>Apple</t>
  </si>
  <si>
    <t>Bud 9</t>
  </si>
  <si>
    <t>18-24"</t>
  </si>
  <si>
    <t>Geneva® 11</t>
  </si>
  <si>
    <t>Cherry</t>
  </si>
  <si>
    <t>Gisela® 5</t>
  </si>
  <si>
    <t>Gisela® 12</t>
  </si>
  <si>
    <t>Krymsk® 6 (dormant)</t>
  </si>
  <si>
    <t>FT Scion</t>
  </si>
  <si>
    <t>Bing</t>
  </si>
  <si>
    <t>Coral Champagne</t>
  </si>
  <si>
    <t>Rainier</t>
  </si>
  <si>
    <t>Grape</t>
  </si>
  <si>
    <t>Schwarzmann</t>
  </si>
  <si>
    <t>50 cell</t>
  </si>
  <si>
    <t>Paulsen 1103</t>
  </si>
  <si>
    <t>Cayuga White</t>
  </si>
  <si>
    <t>Pear</t>
  </si>
  <si>
    <t>Old Home x Farmingdale (OHxF) 87</t>
  </si>
  <si>
    <t>Old Home x Farmingdale (OHxF) 97</t>
  </si>
  <si>
    <t>Quince Eline (Q.Eline)</t>
  </si>
  <si>
    <t>Notes: 1) Available Spring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</si>
</sst>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2" x14ac:knownFonts="1">
    <font>
      <sz val="11"/>
      <color theme="1"/>
      <name val="Aptos Narrow"/>
      <family val="2"/>
      <scheme val="minor"/>
    </font>
    <font>
      <sz val="8"/>
      <name val="Aptos Narrow"/>
      <family val="2"/>
      <scheme val="minor"/>
    </font>
    <font>
      <u/>
      <sz val="11"/>
      <color theme="10"/>
      <name val="Aptos Narrow"/>
      <family val="2"/>
      <scheme val="minor"/>
    </font>
    <font>
      <sz val="11"/>
      <color theme="1"/>
      <name val="Aptos Narrow"/>
      <family val="2"/>
      <scheme val="minor"/>
    </font>
    <font>
      <sz val="11"/>
      <color theme="1"/>
      <name val="Arial"/>
      <family val="2"/>
    </font>
    <font>
      <u/>
      <sz val="11"/>
      <color theme="10"/>
      <name val="Arial"/>
      <family val="2"/>
    </font>
    <font>
      <sz val="11"/>
      <color rgb="FF000000"/>
      <name val="Arial"/>
      <family val="2"/>
    </font>
    <font>
      <i/>
      <sz val="11"/>
      <color rgb="FF000000"/>
      <name val="Arial"/>
      <family val="2"/>
    </font>
    <font>
      <i/>
      <sz val="11"/>
      <color theme="1"/>
      <name val="Arial"/>
      <family val="2"/>
    </font>
    <font>
      <b/>
      <sz val="11"/>
      <color theme="0"/>
      <name val="Arial"/>
      <family val="2"/>
    </font>
    <font>
      <sz val="11"/>
      <name val="Arial"/>
      <family val="2"/>
    </font>
    <font>
      <i/>
      <sz val="11"/>
      <name val="Arial"/>
      <family val="2"/>
    </font>
  </fonts>
  <fills count="3">
    <fill>
      <patternFill patternType="none"/>
    </fill>
    <fill>
      <patternFill patternType="gray125"/>
    </fill>
    <fill>
      <patternFill patternType="solid">
        <fgColor theme="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43" fontId="3" fillId="0" borderId="0" applyFont="0" applyFill="0" applyBorder="0" applyAlignment="0" applyProtection="0"/>
  </cellStyleXfs>
  <cellXfs count="43">
    <xf numFmtId="0" fontId="0" fillId="0" borderId="0" xfId="0"/>
    <xf numFmtId="0" fontId="4" fillId="0" borderId="0" xfId="0" applyFont="1" applyProtection="1">
      <protection locked="0"/>
    </xf>
    <xf numFmtId="0" fontId="8" fillId="0" borderId="0" xfId="0" applyFont="1" applyProtection="1">
      <protection locked="0"/>
    </xf>
    <xf numFmtId="0" fontId="4" fillId="0" borderId="0" xfId="0" applyFont="1" applyAlignment="1" applyProtection="1">
      <alignment horizontal="center"/>
      <protection locked="0"/>
    </xf>
    <xf numFmtId="0" fontId="4" fillId="2" borderId="1" xfId="0" applyFont="1" applyFill="1" applyBorder="1" applyProtection="1">
      <protection locked="0"/>
    </xf>
    <xf numFmtId="0" fontId="4"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textRotation="90"/>
      <protection locked="0"/>
    </xf>
    <xf numFmtId="0" fontId="4" fillId="2" borderId="0" xfId="0" applyFont="1" applyFill="1" applyProtection="1">
      <protection locked="0"/>
    </xf>
    <xf numFmtId="0" fontId="4" fillId="0" borderId="1" xfId="0" applyFont="1" applyBorder="1" applyProtection="1">
      <protection locked="0"/>
    </xf>
    <xf numFmtId="164" fontId="4" fillId="0" borderId="1" xfId="2" applyNumberFormat="1" applyFont="1" applyFill="1" applyBorder="1" applyAlignment="1" applyProtection="1">
      <alignment textRotation="90"/>
      <protection locked="0"/>
    </xf>
    <xf numFmtId="164" fontId="4" fillId="0" borderId="1" xfId="2" applyNumberFormat="1" applyFont="1" applyFill="1" applyBorder="1" applyProtection="1">
      <protection locked="0"/>
    </xf>
    <xf numFmtId="164" fontId="4" fillId="0" borderId="1" xfId="2" applyNumberFormat="1" applyFont="1" applyFill="1" applyBorder="1" applyAlignment="1" applyProtection="1">
      <alignment horizontal="center"/>
      <protection locked="0"/>
    </xf>
    <xf numFmtId="164" fontId="4" fillId="0" borderId="1" xfId="2" applyNumberFormat="1" applyFont="1" applyFill="1" applyBorder="1" applyAlignment="1" applyProtection="1">
      <alignment horizontal="center" vertical="center"/>
      <protection locked="0"/>
    </xf>
    <xf numFmtId="164" fontId="4" fillId="0" borderId="1" xfId="2" applyNumberFormat="1" applyFont="1" applyFill="1" applyBorder="1" applyAlignment="1" applyProtection="1">
      <protection locked="0"/>
    </xf>
    <xf numFmtId="164" fontId="4" fillId="0" borderId="1" xfId="2" applyNumberFormat="1" applyFont="1" applyFill="1" applyBorder="1" applyAlignment="1">
      <alignment horizontal="center"/>
    </xf>
    <xf numFmtId="164" fontId="4" fillId="0" borderId="1" xfId="2" applyNumberFormat="1" applyFont="1" applyFill="1" applyBorder="1"/>
    <xf numFmtId="1" fontId="4" fillId="0" borderId="0" xfId="0" applyNumberFormat="1" applyFont="1"/>
    <xf numFmtId="1" fontId="9" fillId="2" borderId="4" xfId="0" applyNumberFormat="1" applyFont="1" applyFill="1" applyBorder="1" applyProtection="1">
      <protection locked="0"/>
    </xf>
    <xf numFmtId="1" fontId="4" fillId="0" borderId="4" xfId="2" applyNumberFormat="1" applyFont="1" applyFill="1" applyBorder="1" applyProtection="1">
      <protection locked="0"/>
    </xf>
    <xf numFmtId="1" fontId="4" fillId="0" borderId="1" xfId="2" applyNumberFormat="1" applyFont="1" applyFill="1" applyBorder="1" applyProtection="1">
      <protection locked="0"/>
    </xf>
    <xf numFmtId="1" fontId="4" fillId="0" borderId="2" xfId="2" applyNumberFormat="1" applyFont="1" applyFill="1" applyBorder="1" applyProtection="1">
      <protection locked="0"/>
    </xf>
    <xf numFmtId="164" fontId="4" fillId="0" borderId="1" xfId="2" applyNumberFormat="1" applyFont="1" applyFill="1" applyBorder="1" applyAlignment="1">
      <alignment horizontal="center" vertical="center"/>
    </xf>
    <xf numFmtId="0" fontId="8" fillId="0" borderId="1" xfId="0" applyFont="1" applyBorder="1" applyAlignment="1" applyProtection="1">
      <alignment wrapText="1"/>
      <protection locked="0"/>
    </xf>
    <xf numFmtId="0" fontId="4" fillId="0" borderId="1" xfId="0" quotePrefix="1" applyFont="1" applyBorder="1" applyProtection="1">
      <protection locked="0"/>
    </xf>
    <xf numFmtId="0" fontId="4" fillId="0" borderId="1" xfId="0" applyFont="1" applyBorder="1" applyAlignment="1" applyProtection="1">
      <alignment horizontal="center" vertical="center"/>
      <protection locked="0"/>
    </xf>
    <xf numFmtId="0" fontId="8" fillId="0" borderId="1" xfId="0" applyFont="1" applyBorder="1" applyProtection="1">
      <protection locked="0"/>
    </xf>
    <xf numFmtId="0" fontId="6" fillId="0" borderId="1" xfId="0" applyFont="1" applyBorder="1" applyAlignment="1" applyProtection="1">
      <alignment horizontal="left" vertical="center"/>
      <protection locked="0"/>
    </xf>
    <xf numFmtId="0" fontId="4" fillId="0" borderId="1" xfId="0" applyFont="1" applyBorder="1" applyAlignment="1" applyProtection="1">
      <alignment horizontal="center"/>
      <protection locked="0"/>
    </xf>
    <xf numFmtId="0" fontId="10" fillId="0" borderId="1" xfId="0" applyFont="1" applyBorder="1" applyAlignment="1" applyProtection="1">
      <alignment vertical="center"/>
      <protection locked="0"/>
    </xf>
    <xf numFmtId="0" fontId="7"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1" xfId="0" applyFont="1" applyBorder="1" applyProtection="1">
      <protection locked="0"/>
    </xf>
    <xf numFmtId="0" fontId="4" fillId="0" borderId="1" xfId="0" applyFont="1" applyBorder="1" applyAlignment="1" applyProtection="1">
      <alignment vertical="center"/>
      <protection locked="0"/>
    </xf>
    <xf numFmtId="0" fontId="6" fillId="0" borderId="1" xfId="0" applyFont="1" applyBorder="1" applyProtection="1">
      <protection locked="0"/>
    </xf>
    <xf numFmtId="0" fontId="4" fillId="0" borderId="2" xfId="0" applyFont="1" applyBorder="1" applyProtection="1">
      <protection locked="0"/>
    </xf>
    <xf numFmtId="0" fontId="4" fillId="0" borderId="2" xfId="0" applyFont="1" applyBorder="1" applyAlignment="1" applyProtection="1">
      <alignment horizontal="center"/>
      <protection locked="0"/>
    </xf>
    <xf numFmtId="164" fontId="4" fillId="0" borderId="2" xfId="2" applyNumberFormat="1" applyFont="1" applyFill="1" applyBorder="1" applyAlignment="1" applyProtection="1">
      <alignment horizontal="center"/>
      <protection locked="0"/>
    </xf>
    <xf numFmtId="164" fontId="4" fillId="0" borderId="2" xfId="2" applyNumberFormat="1" applyFont="1" applyFill="1" applyBorder="1" applyProtection="1">
      <protection locked="0"/>
    </xf>
    <xf numFmtId="0" fontId="4" fillId="0" borderId="0" xfId="0" applyFont="1" applyAlignment="1" applyProtection="1">
      <alignment horizontal="right"/>
      <protection locked="0"/>
    </xf>
    <xf numFmtId="0" fontId="5" fillId="0" borderId="0" xfId="1" applyFont="1" applyBorder="1" applyAlignment="1" applyProtection="1">
      <alignment horizontal="right"/>
      <protection locked="0"/>
    </xf>
    <xf numFmtId="14" fontId="4" fillId="0" borderId="0" xfId="0" applyNumberFormat="1" applyFont="1" applyAlignment="1" applyProtection="1">
      <alignment horizontal="right"/>
      <protection locked="0"/>
    </xf>
    <xf numFmtId="0" fontId="4" fillId="0" borderId="0" xfId="0" applyFont="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cellXfs>
  <cellStyles count="3">
    <cellStyle name="Comma" xfId="2" builtinId="3"/>
    <cellStyle name="Hyperlink" xfId="1" builtinId="8"/>
    <cellStyle name="Normal" xfId="0" builtinId="0"/>
  </cellStyles>
  <dxfs count="36">
    <dxf>
      <font>
        <color rgb="FF9C0006"/>
      </font>
      <fill>
        <patternFill>
          <bgColor rgb="FFFFC7CE"/>
        </patternFill>
      </fill>
    </dxf>
    <dxf>
      <font>
        <color rgb="FF9C0006"/>
      </font>
      <fill>
        <patternFill>
          <bgColor rgb="FFFFC7CE"/>
        </patternFill>
      </fill>
    </dxf>
    <dxf>
      <font>
        <strike val="0"/>
        <outline val="0"/>
        <shadow val="0"/>
        <u val="none"/>
        <vertAlign val="baseline"/>
        <sz val="1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64" formatCode="_(* #,##0_);_(* \(#,##0\);_(* &quot;-&quot;??_);_(@_)"/>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Arial"/>
        <family val="2"/>
        <scheme val="none"/>
      </font>
      <numFmt numFmtId="164" formatCode="_(* #,##0_);_(* \(#,##0\);_(* &quot;-&quot;??_);_(@_)"/>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strike val="0"/>
        <outline val="0"/>
        <shadow val="0"/>
        <vertAlign val="baseline"/>
        <sz val="11"/>
        <name val="Arial"/>
        <family val="2"/>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Arial"/>
        <family val="2"/>
        <scheme val="none"/>
      </font>
      <numFmt numFmtId="1" formatCode="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vertAlign val="baseline"/>
        <sz val="11"/>
        <name val="Arial"/>
        <family val="2"/>
        <scheme val="none"/>
      </font>
      <protection locked="0" hidden="0"/>
    </dxf>
    <dxf>
      <border>
        <bottom style="thin">
          <color indexed="64"/>
        </bottom>
      </border>
    </dxf>
    <dxf>
      <font>
        <strike val="0"/>
        <outline val="0"/>
        <shadow val="0"/>
        <vertAlign val="baseline"/>
        <sz val="11"/>
        <name val="Arial"/>
        <family val="2"/>
        <scheme val="none"/>
      </font>
      <fill>
        <patternFill patternType="solid">
          <fgColor indexed="64"/>
          <bgColor theme="3"/>
        </patternFill>
      </fill>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28658</xdr:colOff>
      <xdr:row>0</xdr:row>
      <xdr:rowOff>29321</xdr:rowOff>
    </xdr:from>
    <xdr:ext cx="2211457" cy="501090"/>
    <xdr:pic>
      <xdr:nvPicPr>
        <xdr:cNvPr id="2" name="Picture 1" descr="Qualterra Logo: Fresh green, gold, sky blue, and deep blue merge across a q-shaped leaf logo and Qualterra's name.">
          <a:extLst>
            <a:ext uri="{FF2B5EF4-FFF2-40B4-BE49-F238E27FC236}">
              <a16:creationId xmlns:a16="http://schemas.microsoft.com/office/drawing/2014/main" id="{07325CC5-E4F9-44C3-8899-E70E3FC164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58" y="29321"/>
          <a:ext cx="2211457" cy="50109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9F19891-E6E3-433C-9DA3-43487338373A}" name="Table2" displayName="Table2" ref="A9:AC138" totalsRowShown="0" headerRowDxfId="35" dataDxfId="33" headerRowBorderDxfId="34" tableBorderDxfId="32" totalsRowBorderDxfId="31">
  <autoFilter ref="A9:AC138" xr:uid="{B9F19891-E6E3-433C-9DA3-43487338373A}"/>
  <tableColumns count="29">
    <tableColumn id="5" xr3:uid="{CAC38D40-0C9D-46C0-8285-50B3EB88ACA4}" name="Item #" dataDxfId="30" dataCellStyle="Comma"/>
    <tableColumn id="1" xr3:uid="{923C0C7A-3C31-4EFC-98E2-1C9C9948F161}" name="Program" dataDxfId="29"/>
    <tableColumn id="2" xr3:uid="{831DAD46-1D98-4619-B0AE-8813A5DAAE8F}" name="Crop" dataDxfId="28"/>
    <tableColumn id="3" xr3:uid="{37F6141B-903E-401A-8DA6-B95E89CF8607}" name="Variety" dataDxfId="27"/>
    <tableColumn id="4" xr3:uid="{68AEEAEA-AF30-4E10-9806-E1119F0E034B}" name="Size" dataDxfId="26"/>
    <tableColumn id="30" xr3:uid="{803A65C6-6DFC-4FB8-8D2E-73CCB4A3514E}" name="Week 39" dataDxfId="25" dataCellStyle="Comma"/>
    <tableColumn id="31" xr3:uid="{40458901-21F8-48C9-9E21-2F065B28D722}" name="Week 40" dataDxfId="24" dataCellStyle="Comma"/>
    <tableColumn id="32" xr3:uid="{7D37A106-CD9C-487E-9CE4-3091F7278A85}" name="Week 41" dataDxfId="23" dataCellStyle="Comma"/>
    <tableColumn id="33" xr3:uid="{5BD7261E-CCF9-45D5-A108-6E20FE92251C}" name="Week 42" dataDxfId="22" dataCellStyle="Comma"/>
    <tableColumn id="34" xr3:uid="{EEFDC659-F0EB-4E44-8120-0D21D5799946}" name="Week 43" dataDxfId="21" dataCellStyle="Comma"/>
    <tableColumn id="35" xr3:uid="{DD1686D0-C85D-4764-9F01-E3AC771C8903}" name="Week 44" dataDxfId="20" dataCellStyle="Comma"/>
    <tableColumn id="36" xr3:uid="{6C7F2139-C916-4460-BB15-516224A793E2}" name="Week 45" dataDxfId="19" dataCellStyle="Comma"/>
    <tableColumn id="37" xr3:uid="{47E352D3-2AB1-4189-AEDE-C6814910C21D}" name="Week 46" dataDxfId="18" dataCellStyle="Comma"/>
    <tableColumn id="38" xr3:uid="{E6634555-4B8F-457F-904C-4D007A84EEA3}" name="Week 47" dataDxfId="17" dataCellStyle="Comma"/>
    <tableColumn id="39" xr3:uid="{881F4968-F34D-4FB3-84A3-3B3C16AA6243}" name="Week 48" dataDxfId="16" dataCellStyle="Comma"/>
    <tableColumn id="40" xr3:uid="{6B00320E-0CBC-4758-A959-44FAA2F69657}" name="Week 49" dataDxfId="15" dataCellStyle="Comma"/>
    <tableColumn id="41" xr3:uid="{53E91EF7-95E1-4DB0-A387-E74F71DD9D2C}" name="Week 50" dataDxfId="14" dataCellStyle="Comma"/>
    <tableColumn id="42" xr3:uid="{72E29140-4A63-42B4-8594-296F57482D38}" name="Week 51" dataDxfId="13" dataCellStyle="Comma"/>
    <tableColumn id="43" xr3:uid="{4E776069-EAF4-4661-A295-071271BCA942}" name="Week 52" dataDxfId="12" dataCellStyle="Comma"/>
    <tableColumn id="44" xr3:uid="{F7935D41-7304-4492-AA77-2332EC1BAC34}" name="Week 53" dataDxfId="11" dataCellStyle="Comma"/>
    <tableColumn id="14" xr3:uid="{103F8AA5-C3C0-4840-8723-292D12A20CA0}" name="Week 1" dataDxfId="10" dataCellStyle="Comma"/>
    <tableColumn id="15" xr3:uid="{33949846-3C23-4FD6-8A59-FACD88133C41}" name="Week 2" dataDxfId="9" dataCellStyle="Comma"/>
    <tableColumn id="16" xr3:uid="{A1743A9C-6A1F-4AC8-ABFB-E317AC76D3CD}" name="Week 3" dataDxfId="8" dataCellStyle="Comma"/>
    <tableColumn id="17" xr3:uid="{0292F072-658E-48FD-838C-41C57D4D6F7D}" name="Week 4" dataDxfId="7" dataCellStyle="Comma"/>
    <tableColumn id="18" xr3:uid="{71272980-547B-4FA4-B3D4-814022F93293}" name="Week 5" dataDxfId="6" dataCellStyle="Comma"/>
    <tableColumn id="19" xr3:uid="{212DC1EE-6096-4265-BA25-41FE8599AE90}" name="Week 6" dataDxfId="5" dataCellStyle="Comma"/>
    <tableColumn id="20" xr3:uid="{8A8D9D92-09F8-4779-B918-FE47C36D137D}" name="Week 7" dataDxfId="4" dataCellStyle="Comma"/>
    <tableColumn id="45" xr3:uid="{B62AC63F-E4B4-4732-A943-C246C5929360}" name="Week 8" dataDxfId="3" dataCellStyle="Comma"/>
    <tableColumn id="7" xr3:uid="{BC62E673-C62C-45F5-99BF-BB7FB523A55C}" name="Notes" dataDxfId="2" dataCellStyle="Comma"/>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QualterraTheme1">
      <a:dk1>
        <a:sysClr val="windowText" lastClr="000000"/>
      </a:dk1>
      <a:lt1>
        <a:sysClr val="window" lastClr="FFFFFF"/>
      </a:lt1>
      <a:dk2>
        <a:srgbClr val="11590A"/>
      </a:dk2>
      <a:lt2>
        <a:srgbClr val="E2E6E5"/>
      </a:lt2>
      <a:accent1>
        <a:srgbClr val="17780E"/>
      </a:accent1>
      <a:accent2>
        <a:srgbClr val="69C11B"/>
      </a:accent2>
      <a:accent3>
        <a:srgbClr val="FAD015"/>
      </a:accent3>
      <a:accent4>
        <a:srgbClr val="24A0DC"/>
      </a:accent4>
      <a:accent5>
        <a:srgbClr val="1550B8"/>
      </a:accent5>
      <a:accent6>
        <a:srgbClr val="E2E6E5"/>
      </a:accent6>
      <a:hlink>
        <a:srgbClr val="49C4CC"/>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caseyv@qualterraag.com" TargetMode="External"/><Relationship Id="rId1" Type="http://schemas.openxmlformats.org/officeDocument/2006/relationships/hyperlink" Target="http://www.qualterraag.co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60B2B-6E72-47E5-953F-47146F2B34D9}">
  <dimension ref="A1:AC138"/>
  <sheetViews>
    <sheetView tabSelected="1" zoomScale="115" zoomScaleNormal="115" workbookViewId="0">
      <pane xSplit="5" ySplit="9" topLeftCell="F10" activePane="bottomRight" state="frozen"/>
      <selection pane="topRight" activeCell="E1" sqref="E1"/>
      <selection pane="bottomLeft" activeCell="A13" sqref="A13"/>
      <selection pane="bottomRight" activeCell="D1" sqref="D1:G1"/>
    </sheetView>
  </sheetViews>
  <sheetFormatPr defaultColWidth="8.88671875" defaultRowHeight="14.4" x14ac:dyDescent="0.3"/>
  <cols>
    <col min="1" max="1" width="9.21875" style="16" bestFit="1" customWidth="1"/>
    <col min="2" max="2" width="13.33203125" style="1" customWidth="1"/>
    <col min="3" max="3" width="17.44140625" style="2" customWidth="1"/>
    <col min="4" max="4" width="32.77734375" style="1" customWidth="1"/>
    <col min="5" max="5" width="9.6640625" style="3" customWidth="1"/>
    <col min="6" max="8" width="8.44140625" style="1" bestFit="1" customWidth="1"/>
    <col min="9" max="20" width="8.5546875" style="1" bestFit="1" customWidth="1"/>
    <col min="21" max="28" width="8.5546875" style="1" customWidth="1"/>
    <col min="29" max="29" width="8.88671875" style="1" bestFit="1" customWidth="1"/>
    <col min="30" max="16384" width="8.88671875" style="1"/>
  </cols>
  <sheetData>
    <row r="1" spans="1:29" x14ac:dyDescent="0.3">
      <c r="D1" s="38" t="s">
        <v>18</v>
      </c>
      <c r="E1" s="38"/>
      <c r="F1" s="38"/>
      <c r="G1" s="38"/>
    </row>
    <row r="2" spans="1:29" x14ac:dyDescent="0.3">
      <c r="D2" s="39" t="s">
        <v>19</v>
      </c>
      <c r="E2" s="39"/>
      <c r="F2" s="39"/>
      <c r="G2" s="39"/>
    </row>
    <row r="3" spans="1:29" x14ac:dyDescent="0.3">
      <c r="D3" s="39" t="s">
        <v>20</v>
      </c>
      <c r="E3" s="39"/>
      <c r="F3" s="39"/>
      <c r="G3" s="39"/>
    </row>
    <row r="4" spans="1:29" x14ac:dyDescent="0.3">
      <c r="A4" s="1" t="s">
        <v>140</v>
      </c>
      <c r="D4" s="40">
        <f ca="1">TODAY()</f>
        <v>46274</v>
      </c>
      <c r="E4" s="40"/>
      <c r="F4" s="40"/>
      <c r="G4" s="40"/>
    </row>
    <row r="5" spans="1:29" ht="13.8" customHeight="1" x14ac:dyDescent="0.25">
      <c r="A5" s="41" t="s">
        <v>117</v>
      </c>
      <c r="B5" s="41"/>
      <c r="C5" s="41"/>
      <c r="D5" s="41"/>
      <c r="E5" s="41"/>
      <c r="F5" s="41"/>
      <c r="G5" s="41"/>
    </row>
    <row r="6" spans="1:29" ht="13.8" x14ac:dyDescent="0.25">
      <c r="A6" s="41"/>
      <c r="B6" s="41"/>
      <c r="C6" s="41"/>
      <c r="D6" s="41"/>
      <c r="E6" s="41"/>
      <c r="F6" s="41"/>
      <c r="G6" s="41"/>
    </row>
    <row r="7" spans="1:29" ht="13.8" x14ac:dyDescent="0.25">
      <c r="A7" s="41"/>
      <c r="B7" s="41"/>
      <c r="C7" s="41"/>
      <c r="D7" s="41"/>
      <c r="E7" s="41"/>
      <c r="F7" s="41"/>
      <c r="G7" s="41"/>
    </row>
    <row r="8" spans="1:29" ht="14.4" customHeight="1" x14ac:dyDescent="0.3">
      <c r="A8" s="42"/>
      <c r="B8" s="42"/>
      <c r="C8" s="42"/>
      <c r="D8" s="42"/>
      <c r="E8" s="42"/>
      <c r="F8" s="42"/>
      <c r="G8" s="42"/>
      <c r="H8"/>
      <c r="I8"/>
      <c r="J8"/>
      <c r="K8"/>
      <c r="L8"/>
      <c r="M8"/>
      <c r="N8"/>
      <c r="O8"/>
      <c r="P8"/>
      <c r="Q8"/>
      <c r="R8"/>
      <c r="S8"/>
      <c r="T8"/>
      <c r="U8"/>
      <c r="V8"/>
      <c r="W8"/>
      <c r="X8"/>
      <c r="Y8"/>
      <c r="Z8"/>
      <c r="AA8"/>
      <c r="AB8"/>
    </row>
    <row r="9" spans="1:29" s="7" customFormat="1" ht="49.8" x14ac:dyDescent="0.25">
      <c r="A9" s="17" t="s">
        <v>21</v>
      </c>
      <c r="B9" s="4" t="s">
        <v>22</v>
      </c>
      <c r="C9" s="4" t="s">
        <v>23</v>
      </c>
      <c r="D9" s="5" t="s">
        <v>24</v>
      </c>
      <c r="E9" s="5" t="s">
        <v>25</v>
      </c>
      <c r="F9" s="6" t="s">
        <v>26</v>
      </c>
      <c r="G9" s="6" t="s">
        <v>27</v>
      </c>
      <c r="H9" s="6" t="s">
        <v>28</v>
      </c>
      <c r="I9" s="6" t="s">
        <v>29</v>
      </c>
      <c r="J9" s="6" t="s">
        <v>30</v>
      </c>
      <c r="K9" s="6" t="s">
        <v>31</v>
      </c>
      <c r="L9" s="6" t="s">
        <v>32</v>
      </c>
      <c r="M9" s="6" t="s">
        <v>33</v>
      </c>
      <c r="N9" s="6" t="s">
        <v>34</v>
      </c>
      <c r="O9" s="6" t="s">
        <v>35</v>
      </c>
      <c r="P9" s="6" t="s">
        <v>36</v>
      </c>
      <c r="Q9" s="6" t="s">
        <v>37</v>
      </c>
      <c r="R9" s="6" t="s">
        <v>38</v>
      </c>
      <c r="S9" s="6" t="s">
        <v>39</v>
      </c>
      <c r="T9" s="6" t="s">
        <v>40</v>
      </c>
      <c r="U9" s="6" t="s">
        <v>109</v>
      </c>
      <c r="V9" s="6" t="s">
        <v>110</v>
      </c>
      <c r="W9" s="6" t="s">
        <v>111</v>
      </c>
      <c r="X9" s="6" t="s">
        <v>112</v>
      </c>
      <c r="Y9" s="6" t="s">
        <v>113</v>
      </c>
      <c r="Z9" s="6" t="s">
        <v>114</v>
      </c>
      <c r="AA9" s="6" t="s">
        <v>115</v>
      </c>
      <c r="AB9" s="6" t="s">
        <v>116</v>
      </c>
      <c r="AC9" s="4" t="s">
        <v>41</v>
      </c>
    </row>
    <row r="10" spans="1:29" x14ac:dyDescent="0.3">
      <c r="A10" s="18">
        <v>100001</v>
      </c>
      <c r="B10" s="8" t="s">
        <v>0</v>
      </c>
      <c r="C10" s="22" t="s">
        <v>42</v>
      </c>
      <c r="D10" s="23" t="s">
        <v>43</v>
      </c>
      <c r="E10" s="24" t="s">
        <v>2</v>
      </c>
      <c r="F10" s="9"/>
      <c r="G10" s="9"/>
      <c r="H10" s="9"/>
      <c r="I10" s="9"/>
      <c r="J10" s="9"/>
      <c r="K10" s="9"/>
      <c r="L10" s="9"/>
      <c r="M10" s="9"/>
      <c r="N10" s="9"/>
      <c r="O10" s="9"/>
      <c r="P10" s="9"/>
      <c r="Q10" s="9"/>
      <c r="R10" s="9"/>
      <c r="S10" s="9"/>
      <c r="T10" s="9"/>
      <c r="U10" s="9"/>
      <c r="V10" s="9"/>
      <c r="W10" s="9"/>
      <c r="X10" s="9"/>
      <c r="Y10" s="9"/>
      <c r="Z10" s="9"/>
      <c r="AA10" s="9"/>
      <c r="AB10" s="9"/>
      <c r="AC10" s="10">
        <v>1</v>
      </c>
    </row>
    <row r="11" spans="1:29" x14ac:dyDescent="0.3">
      <c r="A11" s="19">
        <v>100002</v>
      </c>
      <c r="B11" s="8" t="s">
        <v>0</v>
      </c>
      <c r="C11" s="25" t="s">
        <v>1</v>
      </c>
      <c r="D11" s="26" t="s">
        <v>44</v>
      </c>
      <c r="E11" s="24" t="s">
        <v>2</v>
      </c>
      <c r="F11" s="11"/>
      <c r="G11" s="11"/>
      <c r="H11" s="11"/>
      <c r="I11" s="10"/>
      <c r="J11" s="10"/>
      <c r="K11" s="10"/>
      <c r="L11" s="11">
        <v>1008</v>
      </c>
      <c r="M11" s="11">
        <v>1008</v>
      </c>
      <c r="N11" s="11">
        <v>1008</v>
      </c>
      <c r="O11" s="11">
        <v>1008</v>
      </c>
      <c r="P11" s="11">
        <f t="shared" ref="P11:R11" si="0">42*72</f>
        <v>3024</v>
      </c>
      <c r="Q11" s="11">
        <f t="shared" si="0"/>
        <v>3024</v>
      </c>
      <c r="R11" s="11">
        <f t="shared" si="0"/>
        <v>3024</v>
      </c>
      <c r="S11" s="11">
        <f>42*72</f>
        <v>3024</v>
      </c>
      <c r="T11" s="11">
        <v>9072</v>
      </c>
      <c r="U11" s="14">
        <v>9072</v>
      </c>
      <c r="V11" s="14">
        <v>9072</v>
      </c>
      <c r="W11" s="14">
        <v>9072</v>
      </c>
      <c r="X11" s="14">
        <v>18144</v>
      </c>
      <c r="Y11" s="14">
        <v>18144</v>
      </c>
      <c r="Z11" s="14">
        <v>18144</v>
      </c>
      <c r="AA11" s="14">
        <v>18144</v>
      </c>
      <c r="AB11" s="14">
        <v>18144</v>
      </c>
      <c r="AC11" s="10"/>
    </row>
    <row r="12" spans="1:29" x14ac:dyDescent="0.3">
      <c r="A12" s="19">
        <v>100003</v>
      </c>
      <c r="B12" s="8" t="s">
        <v>0</v>
      </c>
      <c r="C12" s="25" t="s">
        <v>1</v>
      </c>
      <c r="D12" s="26" t="s">
        <v>44</v>
      </c>
      <c r="E12" s="27" t="s">
        <v>45</v>
      </c>
      <c r="F12" s="11">
        <v>1008</v>
      </c>
      <c r="G12" s="11">
        <v>1008</v>
      </c>
      <c r="H12" s="11">
        <v>1008</v>
      </c>
      <c r="I12" s="11">
        <v>1008</v>
      </c>
      <c r="J12" s="11">
        <f t="shared" ref="J12:L12" si="1">42*72</f>
        <v>3024</v>
      </c>
      <c r="K12" s="11">
        <f t="shared" si="1"/>
        <v>3024</v>
      </c>
      <c r="L12" s="11">
        <f t="shared" si="1"/>
        <v>3024</v>
      </c>
      <c r="M12" s="11">
        <f>42*72</f>
        <v>3024</v>
      </c>
      <c r="N12" s="11">
        <v>9072</v>
      </c>
      <c r="O12" s="11">
        <v>9072</v>
      </c>
      <c r="P12" s="11">
        <v>9072</v>
      </c>
      <c r="Q12" s="11">
        <v>9072</v>
      </c>
      <c r="R12" s="14">
        <v>18144</v>
      </c>
      <c r="S12" s="14">
        <v>18144</v>
      </c>
      <c r="T12" s="14">
        <v>18144</v>
      </c>
      <c r="U12" s="14">
        <v>18144</v>
      </c>
      <c r="V12" s="14">
        <v>18144</v>
      </c>
      <c r="W12" s="14">
        <v>18144</v>
      </c>
      <c r="X12" s="14">
        <v>18144</v>
      </c>
      <c r="Y12" s="14">
        <v>18144</v>
      </c>
      <c r="Z12" s="14">
        <v>18144</v>
      </c>
      <c r="AA12" s="14">
        <v>18144</v>
      </c>
      <c r="AB12" s="14">
        <v>18144</v>
      </c>
      <c r="AC12" s="10"/>
    </row>
    <row r="13" spans="1:29" x14ac:dyDescent="0.3">
      <c r="A13" s="19">
        <v>100004</v>
      </c>
      <c r="B13" s="8" t="s">
        <v>0</v>
      </c>
      <c r="C13" s="25" t="s">
        <v>1</v>
      </c>
      <c r="D13" s="28" t="s">
        <v>46</v>
      </c>
      <c r="E13" s="24" t="s">
        <v>2</v>
      </c>
      <c r="F13" s="12"/>
      <c r="G13" s="10"/>
      <c r="H13" s="12"/>
      <c r="I13" s="12"/>
      <c r="J13" s="12"/>
      <c r="K13" s="12"/>
      <c r="L13" s="12"/>
      <c r="M13" s="12"/>
      <c r="N13" s="12"/>
      <c r="O13" s="12"/>
      <c r="P13" s="12"/>
      <c r="Q13" s="12"/>
      <c r="R13" s="12"/>
      <c r="S13" s="12"/>
      <c r="T13" s="12"/>
      <c r="U13" s="12"/>
      <c r="V13" s="12"/>
      <c r="W13" s="12"/>
      <c r="X13" s="12"/>
      <c r="Y13" s="12"/>
      <c r="Z13" s="12"/>
      <c r="AA13" s="12"/>
      <c r="AB13" s="12"/>
      <c r="AC13" s="10">
        <v>1</v>
      </c>
    </row>
    <row r="14" spans="1:29" x14ac:dyDescent="0.3">
      <c r="A14" s="19">
        <v>100005</v>
      </c>
      <c r="B14" s="8" t="s">
        <v>0</v>
      </c>
      <c r="C14" s="25" t="s">
        <v>1</v>
      </c>
      <c r="D14" s="28" t="s">
        <v>46</v>
      </c>
      <c r="E14" s="27" t="s">
        <v>45</v>
      </c>
      <c r="F14" s="12"/>
      <c r="G14" s="10"/>
      <c r="H14" s="12"/>
      <c r="I14" s="12"/>
      <c r="J14" s="12"/>
      <c r="K14" s="12"/>
      <c r="L14" s="12">
        <v>504</v>
      </c>
      <c r="M14" s="12">
        <v>504</v>
      </c>
      <c r="N14" s="12">
        <v>504</v>
      </c>
      <c r="O14" s="12">
        <v>504</v>
      </c>
      <c r="P14" s="12">
        <v>504</v>
      </c>
      <c r="Q14" s="12">
        <v>504</v>
      </c>
      <c r="R14" s="12">
        <v>504</v>
      </c>
      <c r="S14" s="12">
        <v>504</v>
      </c>
      <c r="T14" s="12">
        <v>504</v>
      </c>
      <c r="U14" s="12">
        <v>504</v>
      </c>
      <c r="V14" s="12">
        <v>504</v>
      </c>
      <c r="W14" s="12">
        <v>504</v>
      </c>
      <c r="X14" s="12">
        <v>504</v>
      </c>
      <c r="Y14" s="12">
        <v>504</v>
      </c>
      <c r="Z14" s="12">
        <v>504</v>
      </c>
      <c r="AA14" s="12">
        <v>504</v>
      </c>
      <c r="AB14" s="12">
        <v>504</v>
      </c>
      <c r="AC14" s="10"/>
    </row>
    <row r="15" spans="1:29" x14ac:dyDescent="0.3">
      <c r="A15" s="19">
        <v>100006</v>
      </c>
      <c r="B15" s="8" t="s">
        <v>0</v>
      </c>
      <c r="C15" s="25" t="s">
        <v>1</v>
      </c>
      <c r="D15" s="28" t="s">
        <v>47</v>
      </c>
      <c r="E15" s="24" t="s">
        <v>2</v>
      </c>
      <c r="F15" s="12"/>
      <c r="G15" s="10"/>
      <c r="H15" s="12"/>
      <c r="I15" s="12"/>
      <c r="J15" s="12"/>
      <c r="K15" s="12"/>
      <c r="L15" s="12"/>
      <c r="M15" s="12"/>
      <c r="N15" s="12"/>
      <c r="O15" s="12"/>
      <c r="P15" s="12"/>
      <c r="Q15" s="12"/>
      <c r="R15" s="12"/>
      <c r="S15" s="12"/>
      <c r="T15" s="12"/>
      <c r="U15" s="12"/>
      <c r="V15" s="12"/>
      <c r="W15" s="12"/>
      <c r="X15" s="12"/>
      <c r="Y15" s="12"/>
      <c r="Z15" s="12"/>
      <c r="AA15" s="12"/>
      <c r="AB15" s="12"/>
      <c r="AC15" s="10">
        <v>1</v>
      </c>
    </row>
    <row r="16" spans="1:29" x14ac:dyDescent="0.3">
      <c r="A16" s="19">
        <v>100007</v>
      </c>
      <c r="B16" s="8" t="s">
        <v>0</v>
      </c>
      <c r="C16" s="25" t="s">
        <v>1</v>
      </c>
      <c r="D16" s="28" t="s">
        <v>47</v>
      </c>
      <c r="E16" s="27" t="s">
        <v>45</v>
      </c>
      <c r="F16" s="12"/>
      <c r="G16" s="10"/>
      <c r="H16" s="12"/>
      <c r="I16" s="12"/>
      <c r="J16" s="12"/>
      <c r="K16" s="12"/>
      <c r="L16" s="12">
        <v>504</v>
      </c>
      <c r="M16" s="12">
        <v>504</v>
      </c>
      <c r="N16" s="12">
        <v>504</v>
      </c>
      <c r="O16" s="12">
        <v>504</v>
      </c>
      <c r="P16" s="12">
        <v>504</v>
      </c>
      <c r="Q16" s="12">
        <v>504</v>
      </c>
      <c r="R16" s="12">
        <v>504</v>
      </c>
      <c r="S16" s="12">
        <v>504</v>
      </c>
      <c r="T16" s="12">
        <v>504</v>
      </c>
      <c r="U16" s="12">
        <v>504</v>
      </c>
      <c r="V16" s="12">
        <v>504</v>
      </c>
      <c r="W16" s="12">
        <v>504</v>
      </c>
      <c r="X16" s="12">
        <v>504</v>
      </c>
      <c r="Y16" s="12">
        <v>504</v>
      </c>
      <c r="Z16" s="12">
        <v>504</v>
      </c>
      <c r="AA16" s="12">
        <v>504</v>
      </c>
      <c r="AB16" s="12">
        <v>504</v>
      </c>
      <c r="AC16" s="10"/>
    </row>
    <row r="17" spans="1:29" x14ac:dyDescent="0.3">
      <c r="A17" s="19">
        <v>100008</v>
      </c>
      <c r="B17" s="8" t="s">
        <v>0</v>
      </c>
      <c r="C17" s="25" t="s">
        <v>1</v>
      </c>
      <c r="D17" s="28" t="s">
        <v>48</v>
      </c>
      <c r="E17" s="24" t="s">
        <v>2</v>
      </c>
      <c r="F17" s="12"/>
      <c r="G17" s="10"/>
      <c r="H17" s="12"/>
      <c r="I17" s="12"/>
      <c r="J17" s="12"/>
      <c r="K17" s="12"/>
      <c r="L17" s="12"/>
      <c r="M17" s="12"/>
      <c r="N17" s="12"/>
      <c r="O17" s="12"/>
      <c r="P17" s="12"/>
      <c r="Q17" s="12"/>
      <c r="R17" s="12"/>
      <c r="S17" s="12"/>
      <c r="T17" s="12"/>
      <c r="U17" s="12"/>
      <c r="V17" s="12"/>
      <c r="W17" s="12"/>
      <c r="X17" s="12"/>
      <c r="Y17" s="12"/>
      <c r="Z17" s="12"/>
      <c r="AA17" s="12"/>
      <c r="AB17" s="12"/>
      <c r="AC17" s="10">
        <v>1</v>
      </c>
    </row>
    <row r="18" spans="1:29" x14ac:dyDescent="0.3">
      <c r="A18" s="19">
        <v>100009</v>
      </c>
      <c r="B18" s="8" t="s">
        <v>0</v>
      </c>
      <c r="C18" s="25" t="s">
        <v>1</v>
      </c>
      <c r="D18" s="28" t="s">
        <v>48</v>
      </c>
      <c r="E18" s="27" t="s">
        <v>45</v>
      </c>
      <c r="F18" s="12"/>
      <c r="G18" s="10"/>
      <c r="H18" s="12"/>
      <c r="I18" s="12"/>
      <c r="J18" s="12"/>
      <c r="K18" s="12"/>
      <c r="L18" s="12">
        <v>504</v>
      </c>
      <c r="M18" s="12">
        <v>504</v>
      </c>
      <c r="N18" s="12">
        <v>504</v>
      </c>
      <c r="O18" s="12">
        <v>504</v>
      </c>
      <c r="P18" s="12">
        <v>504</v>
      </c>
      <c r="Q18" s="12">
        <v>504</v>
      </c>
      <c r="R18" s="12">
        <v>504</v>
      </c>
      <c r="S18" s="12">
        <v>504</v>
      </c>
      <c r="T18" s="12">
        <v>504</v>
      </c>
      <c r="U18" s="12">
        <v>504</v>
      </c>
      <c r="V18" s="12">
        <v>504</v>
      </c>
      <c r="W18" s="12">
        <v>504</v>
      </c>
      <c r="X18" s="12">
        <v>504</v>
      </c>
      <c r="Y18" s="12">
        <v>504</v>
      </c>
      <c r="Z18" s="12">
        <v>504</v>
      </c>
      <c r="AA18" s="12">
        <v>504</v>
      </c>
      <c r="AB18" s="12">
        <v>504</v>
      </c>
      <c r="AC18" s="10"/>
    </row>
    <row r="19" spans="1:29" x14ac:dyDescent="0.3">
      <c r="A19" s="19">
        <v>100010</v>
      </c>
      <c r="B19" s="8" t="s">
        <v>0</v>
      </c>
      <c r="C19" s="25" t="s">
        <v>1</v>
      </c>
      <c r="D19" s="29" t="s">
        <v>49</v>
      </c>
      <c r="E19" s="24" t="s">
        <v>2</v>
      </c>
      <c r="F19" s="11"/>
      <c r="G19" s="11"/>
      <c r="H19" s="11"/>
      <c r="I19" s="10"/>
      <c r="J19" s="10"/>
      <c r="K19" s="10"/>
      <c r="L19" s="11">
        <v>1008</v>
      </c>
      <c r="M19" s="11">
        <v>1008</v>
      </c>
      <c r="N19" s="11">
        <v>1008</v>
      </c>
      <c r="O19" s="11">
        <v>1008</v>
      </c>
      <c r="P19" s="11">
        <f t="shared" ref="P19:R19" si="2">42*72</f>
        <v>3024</v>
      </c>
      <c r="Q19" s="11">
        <f t="shared" si="2"/>
        <v>3024</v>
      </c>
      <c r="R19" s="11">
        <f t="shared" si="2"/>
        <v>3024</v>
      </c>
      <c r="S19" s="11">
        <f>42*72</f>
        <v>3024</v>
      </c>
      <c r="T19" s="11">
        <v>9072</v>
      </c>
      <c r="U19" s="11">
        <v>9072</v>
      </c>
      <c r="V19" s="11">
        <v>9072</v>
      </c>
      <c r="W19" s="11">
        <v>9072</v>
      </c>
      <c r="X19" s="14">
        <v>18144</v>
      </c>
      <c r="Y19" s="14">
        <v>18144</v>
      </c>
      <c r="Z19" s="14">
        <v>18144</v>
      </c>
      <c r="AA19" s="14">
        <v>18144</v>
      </c>
      <c r="AB19" s="14">
        <v>18144</v>
      </c>
      <c r="AC19" s="10"/>
    </row>
    <row r="20" spans="1:29" x14ac:dyDescent="0.3">
      <c r="A20" s="19">
        <v>100011</v>
      </c>
      <c r="B20" s="8" t="s">
        <v>0</v>
      </c>
      <c r="C20" s="25" t="s">
        <v>1</v>
      </c>
      <c r="D20" s="29" t="s">
        <v>49</v>
      </c>
      <c r="E20" s="27" t="s">
        <v>45</v>
      </c>
      <c r="F20" s="11">
        <v>1008</v>
      </c>
      <c r="G20" s="11">
        <v>1008</v>
      </c>
      <c r="H20" s="11">
        <v>1008</v>
      </c>
      <c r="I20" s="11">
        <v>1008</v>
      </c>
      <c r="J20" s="11">
        <f t="shared" ref="J20:L20" si="3">42*72</f>
        <v>3024</v>
      </c>
      <c r="K20" s="11">
        <f t="shared" si="3"/>
        <v>3024</v>
      </c>
      <c r="L20" s="11">
        <f t="shared" si="3"/>
        <v>3024</v>
      </c>
      <c r="M20" s="11">
        <f>42*72</f>
        <v>3024</v>
      </c>
      <c r="N20" s="11">
        <v>9072</v>
      </c>
      <c r="O20" s="11">
        <v>9072</v>
      </c>
      <c r="P20" s="11">
        <v>9072</v>
      </c>
      <c r="Q20" s="11">
        <v>9072</v>
      </c>
      <c r="R20" s="14">
        <v>18144</v>
      </c>
      <c r="S20" s="14">
        <v>18144</v>
      </c>
      <c r="T20" s="14">
        <v>18144</v>
      </c>
      <c r="U20" s="14">
        <v>18144</v>
      </c>
      <c r="V20" s="14">
        <v>18144</v>
      </c>
      <c r="W20" s="14">
        <v>18144</v>
      </c>
      <c r="X20" s="14">
        <v>18144</v>
      </c>
      <c r="Y20" s="14">
        <v>18144</v>
      </c>
      <c r="Z20" s="14">
        <v>18144</v>
      </c>
      <c r="AA20" s="14">
        <v>18144</v>
      </c>
      <c r="AB20" s="14">
        <v>18144</v>
      </c>
      <c r="AC20" s="10"/>
    </row>
    <row r="21" spans="1:29" x14ac:dyDescent="0.3">
      <c r="A21" s="19">
        <v>100012</v>
      </c>
      <c r="B21" s="8" t="s">
        <v>0</v>
      </c>
      <c r="C21" s="25" t="s">
        <v>3</v>
      </c>
      <c r="D21" s="8" t="s">
        <v>50</v>
      </c>
      <c r="E21" s="24" t="s">
        <v>4</v>
      </c>
      <c r="F21" s="11"/>
      <c r="G21" s="11"/>
      <c r="H21" s="11"/>
      <c r="I21" s="11"/>
      <c r="J21" s="11"/>
      <c r="K21" s="11"/>
      <c r="L21" s="11">
        <v>3000</v>
      </c>
      <c r="M21" s="11">
        <v>3000</v>
      </c>
      <c r="N21" s="11">
        <v>3000</v>
      </c>
      <c r="O21" s="11">
        <v>3000</v>
      </c>
      <c r="P21" s="11">
        <v>3000</v>
      </c>
      <c r="Q21" s="11">
        <v>3000</v>
      </c>
      <c r="R21" s="11">
        <v>3000</v>
      </c>
      <c r="S21" s="11">
        <v>3000</v>
      </c>
      <c r="T21" s="11">
        <v>3000</v>
      </c>
      <c r="U21" s="11">
        <v>3000</v>
      </c>
      <c r="V21" s="11">
        <v>3000</v>
      </c>
      <c r="W21" s="11">
        <v>3000</v>
      </c>
      <c r="X21" s="11">
        <v>3000</v>
      </c>
      <c r="Y21" s="11">
        <v>3000</v>
      </c>
      <c r="Z21" s="11">
        <v>3000</v>
      </c>
      <c r="AA21" s="11">
        <v>3000</v>
      </c>
      <c r="AB21" s="11">
        <v>3000</v>
      </c>
      <c r="AC21" s="8"/>
    </row>
    <row r="22" spans="1:29" x14ac:dyDescent="0.3">
      <c r="A22" s="19">
        <v>100013</v>
      </c>
      <c r="B22" s="8" t="s">
        <v>0</v>
      </c>
      <c r="C22" s="25" t="s">
        <v>3</v>
      </c>
      <c r="D22" s="8" t="s">
        <v>50</v>
      </c>
      <c r="E22" s="24" t="s">
        <v>2</v>
      </c>
      <c r="F22" s="11"/>
      <c r="G22" s="11"/>
      <c r="H22" s="11"/>
      <c r="I22" s="11"/>
      <c r="J22" s="11"/>
      <c r="K22" s="11"/>
      <c r="L22" s="11">
        <v>3000</v>
      </c>
      <c r="M22" s="11">
        <v>3000</v>
      </c>
      <c r="N22" s="11">
        <v>3000</v>
      </c>
      <c r="O22" s="11">
        <v>3000</v>
      </c>
      <c r="P22" s="11">
        <v>3000</v>
      </c>
      <c r="Q22" s="11">
        <v>3000</v>
      </c>
      <c r="R22" s="11">
        <v>3000</v>
      </c>
      <c r="S22" s="11">
        <v>3000</v>
      </c>
      <c r="T22" s="11">
        <v>3000</v>
      </c>
      <c r="U22" s="11">
        <v>3000</v>
      </c>
      <c r="V22" s="11">
        <v>3000</v>
      </c>
      <c r="W22" s="11">
        <v>3000</v>
      </c>
      <c r="X22" s="11">
        <v>3000</v>
      </c>
      <c r="Y22" s="11">
        <v>3000</v>
      </c>
      <c r="Z22" s="11">
        <v>3000</v>
      </c>
      <c r="AA22" s="11">
        <v>3000</v>
      </c>
      <c r="AB22" s="11">
        <v>3000</v>
      </c>
      <c r="AC22" s="8"/>
    </row>
    <row r="23" spans="1:29" x14ac:dyDescent="0.3">
      <c r="A23" s="19">
        <v>100014</v>
      </c>
      <c r="B23" s="8" t="s">
        <v>0</v>
      </c>
      <c r="C23" s="25" t="s">
        <v>3</v>
      </c>
      <c r="D23" s="28" t="s">
        <v>51</v>
      </c>
      <c r="E23" s="24" t="s">
        <v>4</v>
      </c>
      <c r="F23" s="12"/>
      <c r="G23" s="12"/>
      <c r="H23" s="12"/>
      <c r="I23" s="12"/>
      <c r="J23" s="12"/>
      <c r="K23" s="10"/>
      <c r="L23" s="10"/>
      <c r="M23" s="10"/>
      <c r="N23" s="10"/>
      <c r="O23" s="10"/>
      <c r="P23" s="10"/>
      <c r="Q23" s="10"/>
      <c r="R23" s="10"/>
      <c r="S23" s="10"/>
      <c r="T23" s="10"/>
      <c r="U23" s="10"/>
      <c r="V23" s="10"/>
      <c r="W23" s="10"/>
      <c r="X23" s="10"/>
      <c r="Y23" s="10"/>
      <c r="Z23" s="10"/>
      <c r="AA23" s="10"/>
      <c r="AB23" s="10"/>
      <c r="AC23" s="10">
        <v>1</v>
      </c>
    </row>
    <row r="24" spans="1:29" x14ac:dyDescent="0.3">
      <c r="A24" s="19">
        <v>100015</v>
      </c>
      <c r="B24" s="8" t="s">
        <v>0</v>
      </c>
      <c r="C24" s="25" t="s">
        <v>3</v>
      </c>
      <c r="D24" s="28" t="s">
        <v>51</v>
      </c>
      <c r="E24" s="24" t="s">
        <v>2</v>
      </c>
      <c r="F24" s="12"/>
      <c r="G24" s="12"/>
      <c r="H24" s="12"/>
      <c r="I24" s="12"/>
      <c r="J24" s="12"/>
      <c r="K24" s="10"/>
      <c r="L24" s="10"/>
      <c r="M24" s="10"/>
      <c r="N24" s="10"/>
      <c r="O24" s="10"/>
      <c r="P24" s="10"/>
      <c r="Q24" s="10"/>
      <c r="R24" s="10"/>
      <c r="S24" s="10"/>
      <c r="T24" s="10"/>
      <c r="U24" s="10"/>
      <c r="V24" s="10"/>
      <c r="W24" s="10"/>
      <c r="X24" s="10"/>
      <c r="Y24" s="10"/>
      <c r="Z24" s="10"/>
      <c r="AA24" s="10"/>
      <c r="AB24" s="10"/>
      <c r="AC24" s="10">
        <v>1</v>
      </c>
    </row>
    <row r="25" spans="1:29" x14ac:dyDescent="0.3">
      <c r="A25" s="19">
        <v>100016</v>
      </c>
      <c r="B25" s="8" t="s">
        <v>0</v>
      </c>
      <c r="C25" s="25" t="s">
        <v>3</v>
      </c>
      <c r="D25" s="28" t="s">
        <v>51</v>
      </c>
      <c r="E25" s="27" t="s">
        <v>45</v>
      </c>
      <c r="F25" s="12"/>
      <c r="G25" s="10"/>
      <c r="H25" s="12"/>
      <c r="I25" s="12"/>
      <c r="J25" s="12"/>
      <c r="K25" s="10"/>
      <c r="L25" s="10"/>
      <c r="M25" s="10"/>
      <c r="N25" s="10"/>
      <c r="O25" s="10"/>
      <c r="P25" s="10"/>
      <c r="Q25" s="10"/>
      <c r="R25" s="10"/>
      <c r="S25" s="10"/>
      <c r="T25" s="10"/>
      <c r="U25" s="10"/>
      <c r="V25" s="10"/>
      <c r="W25" s="10"/>
      <c r="X25" s="10"/>
      <c r="Y25" s="10"/>
      <c r="Z25" s="10"/>
      <c r="AA25" s="10"/>
      <c r="AB25" s="10"/>
      <c r="AC25" s="10">
        <v>1</v>
      </c>
    </row>
    <row r="26" spans="1:29" x14ac:dyDescent="0.3">
      <c r="A26" s="19">
        <v>100017</v>
      </c>
      <c r="B26" s="8" t="s">
        <v>0</v>
      </c>
      <c r="C26" s="25" t="s">
        <v>3</v>
      </c>
      <c r="D26" s="28" t="s">
        <v>52</v>
      </c>
      <c r="E26" s="24" t="s">
        <v>4</v>
      </c>
      <c r="F26" s="12"/>
      <c r="G26" s="12"/>
      <c r="H26" s="12"/>
      <c r="I26" s="12"/>
      <c r="J26" s="21">
        <v>512</v>
      </c>
      <c r="K26" s="21">
        <v>512</v>
      </c>
      <c r="L26" s="21">
        <v>512</v>
      </c>
      <c r="M26" s="21">
        <v>512</v>
      </c>
      <c r="N26" s="21">
        <v>512</v>
      </c>
      <c r="O26" s="21">
        <v>512</v>
      </c>
      <c r="P26" s="21">
        <v>512</v>
      </c>
      <c r="Q26" s="21">
        <v>512</v>
      </c>
      <c r="R26" s="21">
        <v>512</v>
      </c>
      <c r="S26" s="21">
        <v>512</v>
      </c>
      <c r="T26" s="21">
        <v>512</v>
      </c>
      <c r="U26" s="21">
        <v>512</v>
      </c>
      <c r="V26" s="21">
        <v>512</v>
      </c>
      <c r="W26" s="21">
        <v>512</v>
      </c>
      <c r="X26" s="21">
        <v>512</v>
      </c>
      <c r="Y26" s="21">
        <v>512</v>
      </c>
      <c r="Z26" s="21">
        <v>512</v>
      </c>
      <c r="AA26" s="21">
        <v>512</v>
      </c>
      <c r="AB26" s="21">
        <v>512</v>
      </c>
      <c r="AC26" s="10"/>
    </row>
    <row r="27" spans="1:29" x14ac:dyDescent="0.3">
      <c r="A27" s="19">
        <v>100018</v>
      </c>
      <c r="B27" s="8" t="s">
        <v>0</v>
      </c>
      <c r="C27" s="25" t="s">
        <v>3</v>
      </c>
      <c r="D27" s="28" t="s">
        <v>52</v>
      </c>
      <c r="E27" s="24" t="s">
        <v>2</v>
      </c>
      <c r="F27" s="12"/>
      <c r="G27" s="12"/>
      <c r="H27" s="12"/>
      <c r="I27" s="12"/>
      <c r="J27" s="21"/>
      <c r="K27" s="15"/>
      <c r="L27" s="21">
        <v>504</v>
      </c>
      <c r="M27" s="21">
        <v>504</v>
      </c>
      <c r="N27" s="21">
        <v>504</v>
      </c>
      <c r="O27" s="21">
        <v>504</v>
      </c>
      <c r="P27" s="21">
        <v>504</v>
      </c>
      <c r="Q27" s="21">
        <v>504</v>
      </c>
      <c r="R27" s="21">
        <v>504</v>
      </c>
      <c r="S27" s="21">
        <v>504</v>
      </c>
      <c r="T27" s="21">
        <v>504</v>
      </c>
      <c r="U27" s="21">
        <v>504</v>
      </c>
      <c r="V27" s="21">
        <v>504</v>
      </c>
      <c r="W27" s="21">
        <v>504</v>
      </c>
      <c r="X27" s="21">
        <v>504</v>
      </c>
      <c r="Y27" s="21">
        <v>504</v>
      </c>
      <c r="Z27" s="21">
        <v>504</v>
      </c>
      <c r="AA27" s="21">
        <v>504</v>
      </c>
      <c r="AB27" s="21">
        <v>504</v>
      </c>
      <c r="AC27" s="10"/>
    </row>
    <row r="28" spans="1:29" x14ac:dyDescent="0.3">
      <c r="A28" s="19">
        <v>100019</v>
      </c>
      <c r="B28" s="8" t="s">
        <v>0</v>
      </c>
      <c r="C28" s="25" t="s">
        <v>3</v>
      </c>
      <c r="D28" s="28" t="s">
        <v>52</v>
      </c>
      <c r="E28" s="27" t="s">
        <v>45</v>
      </c>
      <c r="F28" s="12"/>
      <c r="G28" s="10"/>
      <c r="H28" s="12"/>
      <c r="I28" s="12"/>
      <c r="J28" s="12"/>
      <c r="K28" s="10"/>
      <c r="L28" s="10"/>
      <c r="M28" s="10"/>
      <c r="N28" s="10"/>
      <c r="O28" s="10"/>
      <c r="P28" s="10"/>
      <c r="Q28" s="11"/>
      <c r="R28" s="11"/>
      <c r="S28" s="11"/>
      <c r="T28" s="11"/>
      <c r="U28" s="11"/>
      <c r="V28" s="11"/>
      <c r="W28" s="11"/>
      <c r="X28" s="11"/>
      <c r="Y28" s="11"/>
      <c r="Z28" s="11"/>
      <c r="AA28" s="11"/>
      <c r="AB28" s="11"/>
      <c r="AC28" s="10">
        <v>1</v>
      </c>
    </row>
    <row r="29" spans="1:29" x14ac:dyDescent="0.3">
      <c r="A29" s="19">
        <v>100022</v>
      </c>
      <c r="B29" s="8" t="s">
        <v>0</v>
      </c>
      <c r="C29" s="25" t="s">
        <v>5</v>
      </c>
      <c r="D29" s="28" t="s">
        <v>53</v>
      </c>
      <c r="E29" s="24" t="s">
        <v>2</v>
      </c>
      <c r="F29" s="12"/>
      <c r="G29" s="12"/>
      <c r="H29" s="12"/>
      <c r="I29" s="12"/>
      <c r="J29" s="12"/>
      <c r="K29" s="10"/>
      <c r="L29" s="10"/>
      <c r="M29" s="10"/>
      <c r="N29" s="10"/>
      <c r="O29" s="10"/>
      <c r="P29" s="10"/>
      <c r="Q29" s="10"/>
      <c r="R29" s="11">
        <v>1008</v>
      </c>
      <c r="S29" s="11">
        <v>1008</v>
      </c>
      <c r="T29" s="11">
        <v>1008</v>
      </c>
      <c r="U29" s="11">
        <f t="shared" ref="U29:X29" si="4">42*72</f>
        <v>3024</v>
      </c>
      <c r="V29" s="11">
        <f t="shared" si="4"/>
        <v>3024</v>
      </c>
      <c r="W29" s="11">
        <f t="shared" si="4"/>
        <v>3024</v>
      </c>
      <c r="X29" s="11">
        <f t="shared" si="4"/>
        <v>3024</v>
      </c>
      <c r="Y29" s="11">
        <v>9072</v>
      </c>
      <c r="Z29" s="11">
        <v>9072</v>
      </c>
      <c r="AA29" s="11">
        <v>9072</v>
      </c>
      <c r="AB29" s="11">
        <v>9072</v>
      </c>
      <c r="AC29" s="10"/>
    </row>
    <row r="30" spans="1:29" x14ac:dyDescent="0.3">
      <c r="A30" s="19">
        <v>100023</v>
      </c>
      <c r="B30" s="8" t="s">
        <v>0</v>
      </c>
      <c r="C30" s="25" t="s">
        <v>5</v>
      </c>
      <c r="D30" s="28" t="s">
        <v>54</v>
      </c>
      <c r="E30" s="27" t="s">
        <v>45</v>
      </c>
      <c r="F30" s="8"/>
      <c r="G30" s="8"/>
      <c r="H30" s="8"/>
      <c r="I30" s="8"/>
      <c r="J30" s="8"/>
      <c r="K30" s="8"/>
      <c r="L30" s="11">
        <v>1008</v>
      </c>
      <c r="M30" s="11">
        <v>1008</v>
      </c>
      <c r="N30" s="11">
        <v>1008</v>
      </c>
      <c r="O30" s="11">
        <f t="shared" ref="O30:R30" si="5">42*72</f>
        <v>3024</v>
      </c>
      <c r="P30" s="11">
        <f t="shared" si="5"/>
        <v>3024</v>
      </c>
      <c r="Q30" s="11">
        <f t="shared" si="5"/>
        <v>3024</v>
      </c>
      <c r="R30" s="11">
        <f t="shared" si="5"/>
        <v>3024</v>
      </c>
      <c r="S30" s="11">
        <v>9072</v>
      </c>
      <c r="T30" s="11">
        <v>9072</v>
      </c>
      <c r="U30" s="11">
        <v>9072</v>
      </c>
      <c r="V30" s="11">
        <v>9072</v>
      </c>
      <c r="W30" s="14">
        <v>18144</v>
      </c>
      <c r="X30" s="14">
        <v>18144</v>
      </c>
      <c r="Y30" s="14">
        <v>18144</v>
      </c>
      <c r="Z30" s="14">
        <v>18144</v>
      </c>
      <c r="AA30" s="14">
        <v>18144</v>
      </c>
      <c r="AB30" s="14">
        <v>18144</v>
      </c>
      <c r="AC30" s="10"/>
    </row>
    <row r="31" spans="1:29" x14ac:dyDescent="0.3">
      <c r="A31" s="19">
        <v>100026</v>
      </c>
      <c r="B31" s="8" t="s">
        <v>0</v>
      </c>
      <c r="C31" s="25" t="s">
        <v>5</v>
      </c>
      <c r="D31" s="28" t="s">
        <v>55</v>
      </c>
      <c r="E31" s="24" t="s">
        <v>2</v>
      </c>
      <c r="F31" s="10"/>
      <c r="G31" s="10"/>
      <c r="H31" s="10"/>
      <c r="I31" s="10"/>
      <c r="J31" s="10"/>
      <c r="K31" s="10"/>
      <c r="L31" s="10"/>
      <c r="M31" s="10"/>
      <c r="N31" s="10"/>
      <c r="O31" s="11"/>
      <c r="P31" s="11"/>
      <c r="Q31" s="11"/>
      <c r="R31" s="11">
        <v>1008</v>
      </c>
      <c r="S31" s="11">
        <v>1008</v>
      </c>
      <c r="T31" s="11">
        <v>1008</v>
      </c>
      <c r="U31" s="11">
        <f t="shared" ref="U31:X31" si="6">42*72</f>
        <v>3024</v>
      </c>
      <c r="V31" s="11">
        <f t="shared" si="6"/>
        <v>3024</v>
      </c>
      <c r="W31" s="11">
        <f t="shared" si="6"/>
        <v>3024</v>
      </c>
      <c r="X31" s="11">
        <f t="shared" si="6"/>
        <v>3024</v>
      </c>
      <c r="Y31" s="11">
        <v>9072</v>
      </c>
      <c r="Z31" s="11">
        <v>9072</v>
      </c>
      <c r="AA31" s="11">
        <v>9072</v>
      </c>
      <c r="AB31" s="11">
        <v>9072</v>
      </c>
      <c r="AC31" s="10"/>
    </row>
    <row r="32" spans="1:29" x14ac:dyDescent="0.3">
      <c r="A32" s="19">
        <v>100027</v>
      </c>
      <c r="B32" s="8" t="s">
        <v>0</v>
      </c>
      <c r="C32" s="25" t="s">
        <v>5</v>
      </c>
      <c r="D32" s="28" t="s">
        <v>56</v>
      </c>
      <c r="E32" s="27" t="s">
        <v>45</v>
      </c>
      <c r="F32" s="10"/>
      <c r="G32" s="10"/>
      <c r="H32" s="10"/>
      <c r="I32" s="10"/>
      <c r="J32" s="10"/>
      <c r="K32" s="10"/>
      <c r="L32" s="11">
        <v>1008</v>
      </c>
      <c r="M32" s="11">
        <v>1008</v>
      </c>
      <c r="N32" s="11">
        <v>1008</v>
      </c>
      <c r="O32" s="11">
        <f t="shared" ref="O32:R32" si="7">42*72</f>
        <v>3024</v>
      </c>
      <c r="P32" s="11">
        <f t="shared" si="7"/>
        <v>3024</v>
      </c>
      <c r="Q32" s="11">
        <f t="shared" si="7"/>
        <v>3024</v>
      </c>
      <c r="R32" s="11">
        <f t="shared" si="7"/>
        <v>3024</v>
      </c>
      <c r="S32" s="11">
        <v>9072</v>
      </c>
      <c r="T32" s="11">
        <v>9072</v>
      </c>
      <c r="U32" s="11">
        <v>9072</v>
      </c>
      <c r="V32" s="11">
        <v>9072</v>
      </c>
      <c r="W32" s="11">
        <v>18144</v>
      </c>
      <c r="X32" s="11">
        <v>18144</v>
      </c>
      <c r="Y32" s="11">
        <v>18144</v>
      </c>
      <c r="Z32" s="11">
        <v>18144</v>
      </c>
      <c r="AA32" s="11">
        <v>18144</v>
      </c>
      <c r="AB32" s="11">
        <v>18144</v>
      </c>
      <c r="AC32" s="8"/>
    </row>
    <row r="33" spans="1:29" x14ac:dyDescent="0.3">
      <c r="A33" s="19">
        <v>100032</v>
      </c>
      <c r="B33" s="8" t="s">
        <v>0</v>
      </c>
      <c r="C33" s="25" t="s">
        <v>5</v>
      </c>
      <c r="D33" s="30" t="s">
        <v>57</v>
      </c>
      <c r="E33" s="24" t="s">
        <v>2</v>
      </c>
      <c r="F33" s="10"/>
      <c r="G33" s="10"/>
      <c r="H33" s="10"/>
      <c r="I33" s="10"/>
      <c r="J33" s="10"/>
      <c r="K33" s="10"/>
      <c r="L33" s="10"/>
      <c r="M33" s="10"/>
      <c r="N33" s="10"/>
      <c r="O33" s="11"/>
      <c r="P33" s="11"/>
      <c r="Q33" s="11"/>
      <c r="R33" s="11">
        <v>1008</v>
      </c>
      <c r="S33" s="11">
        <v>1008</v>
      </c>
      <c r="T33" s="11">
        <v>1008</v>
      </c>
      <c r="U33" s="11">
        <f t="shared" ref="U33:X33" si="8">42*72</f>
        <v>3024</v>
      </c>
      <c r="V33" s="11">
        <f t="shared" si="8"/>
        <v>3024</v>
      </c>
      <c r="W33" s="11">
        <f t="shared" si="8"/>
        <v>3024</v>
      </c>
      <c r="X33" s="11">
        <f t="shared" si="8"/>
        <v>3024</v>
      </c>
      <c r="Y33" s="11">
        <v>9072</v>
      </c>
      <c r="Z33" s="11">
        <v>9072</v>
      </c>
      <c r="AA33" s="11">
        <v>9072</v>
      </c>
      <c r="AB33" s="11">
        <v>9072</v>
      </c>
      <c r="AC33" s="10"/>
    </row>
    <row r="34" spans="1:29" x14ac:dyDescent="0.3">
      <c r="A34" s="19">
        <v>100033</v>
      </c>
      <c r="B34" s="8" t="s">
        <v>0</v>
      </c>
      <c r="C34" s="25" t="s">
        <v>5</v>
      </c>
      <c r="D34" s="30" t="s">
        <v>57</v>
      </c>
      <c r="E34" s="27" t="s">
        <v>45</v>
      </c>
      <c r="F34" s="10"/>
      <c r="G34" s="10"/>
      <c r="H34" s="10"/>
      <c r="I34" s="10"/>
      <c r="J34" s="10"/>
      <c r="K34" s="10"/>
      <c r="L34" s="11">
        <v>1008</v>
      </c>
      <c r="M34" s="11">
        <v>1008</v>
      </c>
      <c r="N34" s="11">
        <v>1008</v>
      </c>
      <c r="O34" s="11">
        <f t="shared" ref="O34:R34" si="9">42*72</f>
        <v>3024</v>
      </c>
      <c r="P34" s="11">
        <f t="shared" si="9"/>
        <v>3024</v>
      </c>
      <c r="Q34" s="11">
        <f t="shared" si="9"/>
        <v>3024</v>
      </c>
      <c r="R34" s="11">
        <f t="shared" si="9"/>
        <v>3024</v>
      </c>
      <c r="S34" s="11">
        <v>9072</v>
      </c>
      <c r="T34" s="11">
        <v>9072</v>
      </c>
      <c r="U34" s="11">
        <v>9072</v>
      </c>
      <c r="V34" s="11">
        <v>9072</v>
      </c>
      <c r="W34" s="11">
        <v>18144</v>
      </c>
      <c r="X34" s="11">
        <v>18144</v>
      </c>
      <c r="Y34" s="11">
        <v>18144</v>
      </c>
      <c r="Z34" s="11">
        <v>18144</v>
      </c>
      <c r="AA34" s="11">
        <v>18144</v>
      </c>
      <c r="AB34" s="11">
        <v>18144</v>
      </c>
      <c r="AC34" s="8"/>
    </row>
    <row r="35" spans="1:29" x14ac:dyDescent="0.3">
      <c r="A35" s="19">
        <v>100034</v>
      </c>
      <c r="B35" s="8" t="s">
        <v>0</v>
      </c>
      <c r="C35" s="25" t="s">
        <v>5</v>
      </c>
      <c r="D35" s="30" t="s">
        <v>58</v>
      </c>
      <c r="E35" s="24" t="s">
        <v>2</v>
      </c>
      <c r="F35" s="10"/>
      <c r="G35" s="10"/>
      <c r="H35" s="10"/>
      <c r="I35" s="10"/>
      <c r="J35" s="10"/>
      <c r="K35" s="10"/>
      <c r="L35" s="10"/>
      <c r="M35" s="10"/>
      <c r="N35" s="10"/>
      <c r="O35" s="11"/>
      <c r="P35" s="11"/>
      <c r="Q35" s="11"/>
      <c r="R35" s="11">
        <v>1008</v>
      </c>
      <c r="S35" s="11">
        <v>1008</v>
      </c>
      <c r="T35" s="11">
        <v>1008</v>
      </c>
      <c r="U35" s="11">
        <f t="shared" ref="U35:X35" si="10">42*72</f>
        <v>3024</v>
      </c>
      <c r="V35" s="11">
        <f t="shared" si="10"/>
        <v>3024</v>
      </c>
      <c r="W35" s="11">
        <f t="shared" si="10"/>
        <v>3024</v>
      </c>
      <c r="X35" s="11">
        <f t="shared" si="10"/>
        <v>3024</v>
      </c>
      <c r="Y35" s="11">
        <v>9072</v>
      </c>
      <c r="Z35" s="11">
        <v>9072</v>
      </c>
      <c r="AA35" s="11">
        <v>9072</v>
      </c>
      <c r="AB35" s="11">
        <v>9072</v>
      </c>
      <c r="AC35" s="10"/>
    </row>
    <row r="36" spans="1:29" x14ac:dyDescent="0.3">
      <c r="A36" s="19">
        <v>100035</v>
      </c>
      <c r="B36" s="8" t="s">
        <v>0</v>
      </c>
      <c r="C36" s="25" t="s">
        <v>5</v>
      </c>
      <c r="D36" s="30" t="s">
        <v>58</v>
      </c>
      <c r="E36" s="27" t="s">
        <v>45</v>
      </c>
      <c r="F36" s="10"/>
      <c r="G36" s="10"/>
      <c r="H36" s="10"/>
      <c r="I36" s="10"/>
      <c r="J36" s="10"/>
      <c r="K36" s="10"/>
      <c r="L36" s="11">
        <v>1008</v>
      </c>
      <c r="M36" s="11">
        <v>1008</v>
      </c>
      <c r="N36" s="11">
        <v>1008</v>
      </c>
      <c r="O36" s="11">
        <f t="shared" ref="O36:R36" si="11">42*72</f>
        <v>3024</v>
      </c>
      <c r="P36" s="11">
        <f t="shared" si="11"/>
        <v>3024</v>
      </c>
      <c r="Q36" s="11">
        <f t="shared" si="11"/>
        <v>3024</v>
      </c>
      <c r="R36" s="11">
        <f t="shared" si="11"/>
        <v>3024</v>
      </c>
      <c r="S36" s="11">
        <v>9072</v>
      </c>
      <c r="T36" s="11">
        <v>9072</v>
      </c>
      <c r="U36" s="11">
        <v>9072</v>
      </c>
      <c r="V36" s="11">
        <v>9072</v>
      </c>
      <c r="W36" s="11">
        <v>18144</v>
      </c>
      <c r="X36" s="11">
        <v>18144</v>
      </c>
      <c r="Y36" s="11">
        <v>18144</v>
      </c>
      <c r="Z36" s="11">
        <v>18144</v>
      </c>
      <c r="AA36" s="11">
        <v>18144</v>
      </c>
      <c r="AB36" s="11">
        <v>18144</v>
      </c>
      <c r="AC36" s="8"/>
    </row>
    <row r="37" spans="1:29" x14ac:dyDescent="0.3">
      <c r="A37" s="19">
        <v>100036</v>
      </c>
      <c r="B37" s="8" t="s">
        <v>0</v>
      </c>
      <c r="C37" s="25" t="s">
        <v>6</v>
      </c>
      <c r="D37" s="30" t="s">
        <v>59</v>
      </c>
      <c r="E37" s="24" t="s">
        <v>2</v>
      </c>
      <c r="F37" s="12"/>
      <c r="G37" s="10"/>
      <c r="H37" s="12"/>
      <c r="I37" s="12"/>
      <c r="J37" s="12"/>
      <c r="K37" s="10"/>
      <c r="L37" s="10"/>
      <c r="M37" s="10"/>
      <c r="N37" s="10"/>
      <c r="O37" s="10"/>
      <c r="P37" s="10"/>
      <c r="Q37" s="10"/>
      <c r="R37" s="10"/>
      <c r="S37" s="10"/>
      <c r="T37" s="10"/>
      <c r="U37" s="10"/>
      <c r="V37" s="10"/>
      <c r="W37" s="10"/>
      <c r="X37" s="10"/>
      <c r="Y37" s="10"/>
      <c r="Z37" s="10"/>
      <c r="AA37" s="10"/>
      <c r="AB37" s="10"/>
      <c r="AC37" s="10">
        <v>1</v>
      </c>
    </row>
    <row r="38" spans="1:29" x14ac:dyDescent="0.3">
      <c r="A38" s="19">
        <v>100037</v>
      </c>
      <c r="B38" s="8" t="s">
        <v>0</v>
      </c>
      <c r="C38" s="25" t="s">
        <v>6</v>
      </c>
      <c r="D38" s="30" t="s">
        <v>59</v>
      </c>
      <c r="E38" s="27" t="s">
        <v>45</v>
      </c>
      <c r="F38" s="8"/>
      <c r="G38" s="8"/>
      <c r="H38" s="8"/>
      <c r="I38" s="8"/>
      <c r="J38" s="8"/>
      <c r="K38" s="8"/>
      <c r="L38" s="8"/>
      <c r="M38" s="8"/>
      <c r="N38" s="8"/>
      <c r="O38" s="8"/>
      <c r="P38" s="12"/>
      <c r="Q38" s="12"/>
      <c r="R38" s="12"/>
      <c r="S38" s="12"/>
      <c r="T38" s="12"/>
      <c r="U38" s="12"/>
      <c r="V38" s="12"/>
      <c r="W38" s="12"/>
      <c r="X38" s="12"/>
      <c r="Y38" s="12"/>
      <c r="Z38" s="12"/>
      <c r="AA38" s="12"/>
      <c r="AB38" s="12"/>
      <c r="AC38" s="10">
        <v>1</v>
      </c>
    </row>
    <row r="39" spans="1:29" x14ac:dyDescent="0.3">
      <c r="A39" s="19">
        <v>100038</v>
      </c>
      <c r="B39" s="8" t="s">
        <v>0</v>
      </c>
      <c r="C39" s="25" t="s">
        <v>6</v>
      </c>
      <c r="D39" s="28" t="s">
        <v>60</v>
      </c>
      <c r="E39" s="24" t="s">
        <v>2</v>
      </c>
      <c r="F39" s="12"/>
      <c r="G39" s="10"/>
      <c r="H39" s="12"/>
      <c r="I39" s="12"/>
      <c r="J39" s="12"/>
      <c r="K39" s="10"/>
      <c r="L39" s="10"/>
      <c r="M39" s="10"/>
      <c r="N39" s="10"/>
      <c r="O39" s="10"/>
      <c r="P39" s="10"/>
      <c r="Q39" s="10"/>
      <c r="R39" s="10"/>
      <c r="S39" s="10"/>
      <c r="T39" s="10"/>
      <c r="U39" s="10"/>
      <c r="V39" s="10"/>
      <c r="W39" s="10"/>
      <c r="X39" s="10"/>
      <c r="Y39" s="10"/>
      <c r="Z39" s="10"/>
      <c r="AA39" s="10"/>
      <c r="AB39" s="10"/>
      <c r="AC39" s="10">
        <v>1</v>
      </c>
    </row>
    <row r="40" spans="1:29" x14ac:dyDescent="0.3">
      <c r="A40" s="19">
        <v>100039</v>
      </c>
      <c r="B40" s="8" t="s">
        <v>0</v>
      </c>
      <c r="C40" s="25" t="s">
        <v>6</v>
      </c>
      <c r="D40" s="28" t="s">
        <v>60</v>
      </c>
      <c r="E40" s="27" t="s">
        <v>45</v>
      </c>
      <c r="F40" s="8"/>
      <c r="G40" s="8"/>
      <c r="H40" s="8"/>
      <c r="I40" s="8"/>
      <c r="J40" s="8"/>
      <c r="K40" s="8"/>
      <c r="L40" s="8"/>
      <c r="M40" s="8"/>
      <c r="N40" s="8"/>
      <c r="O40" s="8"/>
      <c r="P40" s="12"/>
      <c r="Q40" s="12"/>
      <c r="R40" s="12"/>
      <c r="S40" s="12"/>
      <c r="T40" s="12"/>
      <c r="U40" s="12"/>
      <c r="V40" s="12"/>
      <c r="W40" s="12"/>
      <c r="X40" s="12"/>
      <c r="Y40" s="12"/>
      <c r="Z40" s="12"/>
      <c r="AA40" s="12"/>
      <c r="AB40" s="12"/>
      <c r="AC40" s="10">
        <v>1</v>
      </c>
    </row>
    <row r="41" spans="1:29" x14ac:dyDescent="0.3">
      <c r="A41" s="19">
        <v>100040</v>
      </c>
      <c r="B41" s="8" t="s">
        <v>0</v>
      </c>
      <c r="C41" s="25" t="s">
        <v>6</v>
      </c>
      <c r="D41" s="28" t="s">
        <v>61</v>
      </c>
      <c r="E41" s="24" t="s">
        <v>2</v>
      </c>
      <c r="F41" s="12"/>
      <c r="G41" s="10"/>
      <c r="H41" s="12"/>
      <c r="I41" s="10"/>
      <c r="J41" s="10"/>
      <c r="K41" s="10"/>
      <c r="L41" s="10"/>
      <c r="M41" s="10"/>
      <c r="N41" s="10"/>
      <c r="O41" s="10"/>
      <c r="P41" s="10"/>
      <c r="Q41" s="12"/>
      <c r="R41" s="12"/>
      <c r="S41" s="12"/>
      <c r="T41" s="12"/>
      <c r="U41" s="12"/>
      <c r="V41" s="12"/>
      <c r="W41" s="12"/>
      <c r="X41" s="12"/>
      <c r="Y41" s="12"/>
      <c r="Z41" s="12"/>
      <c r="AA41" s="12"/>
      <c r="AB41" s="12"/>
      <c r="AC41" s="10">
        <v>1</v>
      </c>
    </row>
    <row r="42" spans="1:29" x14ac:dyDescent="0.3">
      <c r="A42" s="19">
        <v>100041</v>
      </c>
      <c r="B42" s="8" t="s">
        <v>0</v>
      </c>
      <c r="C42" s="25" t="s">
        <v>6</v>
      </c>
      <c r="D42" s="28" t="s">
        <v>61</v>
      </c>
      <c r="E42" s="27" t="s">
        <v>45</v>
      </c>
      <c r="F42" s="12"/>
      <c r="G42" s="10"/>
      <c r="H42" s="12"/>
      <c r="I42" s="12"/>
      <c r="J42" s="12"/>
      <c r="K42" s="12"/>
      <c r="L42" s="12"/>
      <c r="M42" s="12"/>
      <c r="N42" s="12"/>
      <c r="O42" s="12"/>
      <c r="P42" s="12"/>
      <c r="Q42" s="12"/>
      <c r="R42" s="12"/>
      <c r="S42" s="12"/>
      <c r="T42" s="12"/>
      <c r="U42" s="12"/>
      <c r="V42" s="12"/>
      <c r="W42" s="12"/>
      <c r="X42" s="12"/>
      <c r="Y42" s="12"/>
      <c r="Z42" s="12"/>
      <c r="AA42" s="12"/>
      <c r="AB42" s="12"/>
      <c r="AC42" s="10">
        <v>1</v>
      </c>
    </row>
    <row r="43" spans="1:29" x14ac:dyDescent="0.3">
      <c r="A43" s="19">
        <v>100042</v>
      </c>
      <c r="B43" s="8" t="s">
        <v>0</v>
      </c>
      <c r="C43" s="25" t="s">
        <v>6</v>
      </c>
      <c r="D43" s="30" t="s">
        <v>62</v>
      </c>
      <c r="E43" s="24" t="s">
        <v>2</v>
      </c>
      <c r="F43" s="10"/>
      <c r="G43" s="10"/>
      <c r="H43" s="10"/>
      <c r="I43" s="10"/>
      <c r="J43" s="10"/>
      <c r="K43" s="10"/>
      <c r="L43" s="10">
        <f t="shared" ref="F43:L46" si="12">72*7</f>
        <v>504</v>
      </c>
      <c r="M43" s="11">
        <v>1008</v>
      </c>
      <c r="N43" s="11">
        <v>1008</v>
      </c>
      <c r="O43" s="11">
        <v>1008</v>
      </c>
      <c r="P43" s="11">
        <v>1008</v>
      </c>
      <c r="Q43" s="11">
        <f t="shared" ref="Q43:T43" si="13">42*72</f>
        <v>3024</v>
      </c>
      <c r="R43" s="11">
        <f t="shared" si="13"/>
        <v>3024</v>
      </c>
      <c r="S43" s="11">
        <f t="shared" si="13"/>
        <v>3024</v>
      </c>
      <c r="T43" s="11">
        <f t="shared" si="13"/>
        <v>3024</v>
      </c>
      <c r="U43" s="11">
        <v>9072</v>
      </c>
      <c r="V43" s="11">
        <v>9072</v>
      </c>
      <c r="W43" s="11">
        <v>9072</v>
      </c>
      <c r="X43" s="11">
        <v>9072</v>
      </c>
      <c r="Y43" s="11">
        <v>9072</v>
      </c>
      <c r="Z43" s="11">
        <v>9072</v>
      </c>
      <c r="AA43" s="11">
        <v>9072</v>
      </c>
      <c r="AB43" s="11">
        <v>9072</v>
      </c>
      <c r="AC43" s="11"/>
    </row>
    <row r="44" spans="1:29" x14ac:dyDescent="0.3">
      <c r="A44" s="19">
        <v>100043</v>
      </c>
      <c r="B44" s="8" t="s">
        <v>0</v>
      </c>
      <c r="C44" s="25" t="s">
        <v>6</v>
      </c>
      <c r="D44" s="26" t="s">
        <v>62</v>
      </c>
      <c r="E44" s="27" t="s">
        <v>45</v>
      </c>
      <c r="F44" s="10">
        <f t="shared" si="12"/>
        <v>504</v>
      </c>
      <c r="G44" s="11">
        <v>1008</v>
      </c>
      <c r="H44" s="11">
        <v>1008</v>
      </c>
      <c r="I44" s="11">
        <v>1008</v>
      </c>
      <c r="J44" s="11">
        <v>1008</v>
      </c>
      <c r="K44" s="11">
        <f t="shared" ref="K44:N44" si="14">42*72</f>
        <v>3024</v>
      </c>
      <c r="L44" s="11">
        <f t="shared" si="14"/>
        <v>3024</v>
      </c>
      <c r="M44" s="11">
        <f t="shared" si="14"/>
        <v>3024</v>
      </c>
      <c r="N44" s="11">
        <f t="shared" si="14"/>
        <v>3024</v>
      </c>
      <c r="O44" s="11">
        <v>9072</v>
      </c>
      <c r="P44" s="11">
        <v>9072</v>
      </c>
      <c r="Q44" s="11">
        <v>9072</v>
      </c>
      <c r="R44" s="11">
        <v>9072</v>
      </c>
      <c r="S44" s="11">
        <v>9072</v>
      </c>
      <c r="T44" s="11">
        <v>9072</v>
      </c>
      <c r="U44" s="11">
        <v>9072</v>
      </c>
      <c r="V44" s="11">
        <v>9072</v>
      </c>
      <c r="W44" s="11">
        <v>9072</v>
      </c>
      <c r="X44" s="11">
        <v>9072</v>
      </c>
      <c r="Y44" s="11">
        <v>9072</v>
      </c>
      <c r="Z44" s="11">
        <v>9072</v>
      </c>
      <c r="AA44" s="11">
        <v>9072</v>
      </c>
      <c r="AB44" s="11">
        <v>9072</v>
      </c>
      <c r="AC44" s="11"/>
    </row>
    <row r="45" spans="1:29" x14ac:dyDescent="0.3">
      <c r="A45" s="19">
        <v>100044</v>
      </c>
      <c r="B45" s="8" t="s">
        <v>0</v>
      </c>
      <c r="C45" s="25" t="s">
        <v>6</v>
      </c>
      <c r="D45" s="26" t="s">
        <v>63</v>
      </c>
      <c r="E45" s="24" t="s">
        <v>2</v>
      </c>
      <c r="F45" s="10"/>
      <c r="G45" s="10"/>
      <c r="H45" s="10"/>
      <c r="I45" s="10"/>
      <c r="J45" s="10"/>
      <c r="K45" s="10"/>
      <c r="L45" s="10">
        <f t="shared" si="12"/>
        <v>504</v>
      </c>
      <c r="M45" s="11">
        <v>1008</v>
      </c>
      <c r="N45" s="11">
        <v>1008</v>
      </c>
      <c r="O45" s="11">
        <v>1008</v>
      </c>
      <c r="P45" s="11">
        <v>1008</v>
      </c>
      <c r="Q45" s="11">
        <f t="shared" ref="Q45:T45" si="15">42*72</f>
        <v>3024</v>
      </c>
      <c r="R45" s="11">
        <f t="shared" si="15"/>
        <v>3024</v>
      </c>
      <c r="S45" s="11">
        <f t="shared" si="15"/>
        <v>3024</v>
      </c>
      <c r="T45" s="11">
        <f t="shared" si="15"/>
        <v>3024</v>
      </c>
      <c r="U45" s="11">
        <v>9072</v>
      </c>
      <c r="V45" s="11">
        <v>9072</v>
      </c>
      <c r="W45" s="11">
        <v>9072</v>
      </c>
      <c r="X45" s="11">
        <v>9072</v>
      </c>
      <c r="Y45" s="11">
        <v>9072</v>
      </c>
      <c r="Z45" s="11">
        <v>9072</v>
      </c>
      <c r="AA45" s="11">
        <v>9072</v>
      </c>
      <c r="AB45" s="11">
        <v>9072</v>
      </c>
      <c r="AC45" s="11"/>
    </row>
    <row r="46" spans="1:29" x14ac:dyDescent="0.3">
      <c r="A46" s="19">
        <v>100045</v>
      </c>
      <c r="B46" s="8" t="s">
        <v>0</v>
      </c>
      <c r="C46" s="25" t="s">
        <v>6</v>
      </c>
      <c r="D46" s="26" t="s">
        <v>63</v>
      </c>
      <c r="E46" s="27" t="s">
        <v>45</v>
      </c>
      <c r="F46" s="10">
        <f t="shared" si="12"/>
        <v>504</v>
      </c>
      <c r="G46" s="11">
        <v>1008</v>
      </c>
      <c r="H46" s="11">
        <v>1008</v>
      </c>
      <c r="I46" s="11">
        <v>1008</v>
      </c>
      <c r="J46" s="11">
        <v>1008</v>
      </c>
      <c r="K46" s="11">
        <f t="shared" ref="K46:N46" si="16">42*72</f>
        <v>3024</v>
      </c>
      <c r="L46" s="11">
        <f t="shared" si="16"/>
        <v>3024</v>
      </c>
      <c r="M46" s="11">
        <f t="shared" si="16"/>
        <v>3024</v>
      </c>
      <c r="N46" s="11">
        <f t="shared" si="16"/>
        <v>3024</v>
      </c>
      <c r="O46" s="11">
        <v>9072</v>
      </c>
      <c r="P46" s="11">
        <v>9072</v>
      </c>
      <c r="Q46" s="11">
        <v>9072</v>
      </c>
      <c r="R46" s="11">
        <v>9072</v>
      </c>
      <c r="S46" s="11">
        <v>9072</v>
      </c>
      <c r="T46" s="11">
        <v>9072</v>
      </c>
      <c r="U46" s="11">
        <v>9072</v>
      </c>
      <c r="V46" s="11">
        <v>9072</v>
      </c>
      <c r="W46" s="11">
        <v>9072</v>
      </c>
      <c r="X46" s="11">
        <v>9072</v>
      </c>
      <c r="Y46" s="11">
        <v>9072</v>
      </c>
      <c r="Z46" s="11">
        <v>9072</v>
      </c>
      <c r="AA46" s="11">
        <v>9072</v>
      </c>
      <c r="AB46" s="11">
        <v>9072</v>
      </c>
      <c r="AC46" s="11"/>
    </row>
    <row r="47" spans="1:29" x14ac:dyDescent="0.3">
      <c r="A47" s="19">
        <v>100046</v>
      </c>
      <c r="B47" s="8" t="s">
        <v>0</v>
      </c>
      <c r="C47" s="25" t="s">
        <v>6</v>
      </c>
      <c r="D47" s="30" t="s">
        <v>64</v>
      </c>
      <c r="E47" s="24" t="s">
        <v>2</v>
      </c>
      <c r="F47" s="12"/>
      <c r="G47" s="10"/>
      <c r="H47" s="12"/>
      <c r="I47" s="12"/>
      <c r="J47" s="12"/>
      <c r="K47" s="10"/>
      <c r="L47" s="10"/>
      <c r="M47" s="10"/>
      <c r="N47" s="10"/>
      <c r="O47" s="10"/>
      <c r="P47" s="10"/>
      <c r="Q47" s="10"/>
      <c r="R47" s="10"/>
      <c r="S47" s="10"/>
      <c r="T47" s="10"/>
      <c r="U47" s="10"/>
      <c r="V47" s="10"/>
      <c r="W47" s="10"/>
      <c r="X47" s="10"/>
      <c r="Y47" s="10"/>
      <c r="Z47" s="10"/>
      <c r="AA47" s="10"/>
      <c r="AB47" s="10"/>
      <c r="AC47" s="10">
        <v>1</v>
      </c>
    </row>
    <row r="48" spans="1:29" x14ac:dyDescent="0.3">
      <c r="A48" s="19">
        <v>100047</v>
      </c>
      <c r="B48" s="8" t="s">
        <v>0</v>
      </c>
      <c r="C48" s="25" t="s">
        <v>6</v>
      </c>
      <c r="D48" s="30" t="s">
        <v>64</v>
      </c>
      <c r="E48" s="27" t="s">
        <v>45</v>
      </c>
      <c r="F48" s="12"/>
      <c r="G48" s="10"/>
      <c r="H48" s="12"/>
      <c r="I48" s="12"/>
      <c r="J48" s="12"/>
      <c r="K48" s="10"/>
      <c r="L48" s="10"/>
      <c r="M48" s="10"/>
      <c r="N48" s="10"/>
      <c r="O48" s="10"/>
      <c r="P48" s="12"/>
      <c r="Q48" s="12"/>
      <c r="R48" s="12"/>
      <c r="S48" s="12"/>
      <c r="T48" s="12"/>
      <c r="U48" s="12"/>
      <c r="V48" s="12"/>
      <c r="W48" s="12"/>
      <c r="X48" s="12"/>
      <c r="Y48" s="12"/>
      <c r="Z48" s="12"/>
      <c r="AA48" s="12"/>
      <c r="AB48" s="12"/>
      <c r="AC48" s="10">
        <v>1</v>
      </c>
    </row>
    <row r="49" spans="1:29" x14ac:dyDescent="0.3">
      <c r="A49" s="19">
        <v>100048</v>
      </c>
      <c r="B49" s="8" t="s">
        <v>0</v>
      </c>
      <c r="C49" s="25" t="s">
        <v>6</v>
      </c>
      <c r="D49" s="28" t="s">
        <v>65</v>
      </c>
      <c r="E49" s="24" t="s">
        <v>2</v>
      </c>
      <c r="F49" s="12"/>
      <c r="G49" s="10"/>
      <c r="H49" s="12"/>
      <c r="I49" s="12"/>
      <c r="J49" s="12"/>
      <c r="K49" s="10"/>
      <c r="L49" s="10"/>
      <c r="M49" s="10"/>
      <c r="N49" s="10"/>
      <c r="O49" s="10"/>
      <c r="P49" s="10"/>
      <c r="Q49" s="10"/>
      <c r="R49" s="10"/>
      <c r="S49" s="10"/>
      <c r="T49" s="10"/>
      <c r="U49" s="10"/>
      <c r="V49" s="10"/>
      <c r="W49" s="10"/>
      <c r="X49" s="10"/>
      <c r="Y49" s="10"/>
      <c r="Z49" s="10"/>
      <c r="AA49" s="10"/>
      <c r="AB49" s="10"/>
      <c r="AC49" s="10">
        <v>1</v>
      </c>
    </row>
    <row r="50" spans="1:29" x14ac:dyDescent="0.3">
      <c r="A50" s="19">
        <v>100049</v>
      </c>
      <c r="B50" s="8" t="s">
        <v>0</v>
      </c>
      <c r="C50" s="25" t="s">
        <v>6</v>
      </c>
      <c r="D50" s="28" t="s">
        <v>65</v>
      </c>
      <c r="E50" s="27" t="s">
        <v>45</v>
      </c>
      <c r="F50" s="12"/>
      <c r="G50" s="10"/>
      <c r="H50" s="12"/>
      <c r="I50" s="12"/>
      <c r="J50" s="12"/>
      <c r="K50" s="10"/>
      <c r="L50" s="10"/>
      <c r="M50" s="10"/>
      <c r="N50" s="10"/>
      <c r="O50" s="10"/>
      <c r="P50" s="10"/>
      <c r="Q50" s="10"/>
      <c r="R50" s="10"/>
      <c r="S50" s="10"/>
      <c r="T50" s="10"/>
      <c r="U50" s="10"/>
      <c r="V50" s="10"/>
      <c r="W50" s="10"/>
      <c r="X50" s="10"/>
      <c r="Y50" s="10"/>
      <c r="Z50" s="10"/>
      <c r="AA50" s="10"/>
      <c r="AB50" s="10"/>
      <c r="AC50" s="10">
        <v>1</v>
      </c>
    </row>
    <row r="51" spans="1:29" x14ac:dyDescent="0.3">
      <c r="A51" s="19">
        <v>100050</v>
      </c>
      <c r="B51" s="8" t="s">
        <v>0</v>
      </c>
      <c r="C51" s="25" t="s">
        <v>6</v>
      </c>
      <c r="D51" s="31" t="s">
        <v>66</v>
      </c>
      <c r="E51" s="24" t="s">
        <v>2</v>
      </c>
      <c r="F51" s="12"/>
      <c r="G51" s="10"/>
      <c r="H51" s="12"/>
      <c r="I51" s="12"/>
      <c r="J51" s="12"/>
      <c r="K51" s="10"/>
      <c r="L51" s="10"/>
      <c r="M51" s="10"/>
      <c r="N51" s="10"/>
      <c r="O51" s="10"/>
      <c r="P51" s="10"/>
      <c r="Q51" s="10"/>
      <c r="R51" s="10"/>
      <c r="S51" s="10"/>
      <c r="T51" s="10"/>
      <c r="U51" s="10"/>
      <c r="V51" s="10"/>
      <c r="W51" s="10"/>
      <c r="X51" s="10"/>
      <c r="Y51" s="10"/>
      <c r="Z51" s="10"/>
      <c r="AA51" s="10"/>
      <c r="AB51" s="10"/>
      <c r="AC51" s="10">
        <v>1</v>
      </c>
    </row>
    <row r="52" spans="1:29" x14ac:dyDescent="0.3">
      <c r="A52" s="19">
        <v>100051</v>
      </c>
      <c r="B52" s="8" t="s">
        <v>0</v>
      </c>
      <c r="C52" s="25" t="s">
        <v>6</v>
      </c>
      <c r="D52" s="31" t="s">
        <v>66</v>
      </c>
      <c r="E52" s="27" t="s">
        <v>45</v>
      </c>
      <c r="F52" s="12"/>
      <c r="G52" s="10"/>
      <c r="H52" s="12"/>
      <c r="I52" s="12"/>
      <c r="J52" s="12"/>
      <c r="K52" s="10"/>
      <c r="L52" s="10"/>
      <c r="M52" s="10"/>
      <c r="N52" s="10"/>
      <c r="O52" s="10"/>
      <c r="P52" s="10"/>
      <c r="Q52" s="10"/>
      <c r="R52" s="10"/>
      <c r="S52" s="10"/>
      <c r="T52" s="10"/>
      <c r="U52" s="10"/>
      <c r="V52" s="10"/>
      <c r="W52" s="10"/>
      <c r="X52" s="10"/>
      <c r="Y52" s="10"/>
      <c r="Z52" s="10"/>
      <c r="AA52" s="10"/>
      <c r="AB52" s="10"/>
      <c r="AC52" s="10">
        <v>1</v>
      </c>
    </row>
    <row r="53" spans="1:29" x14ac:dyDescent="0.3">
      <c r="A53" s="19">
        <v>100052</v>
      </c>
      <c r="B53" s="8" t="s">
        <v>0</v>
      </c>
      <c r="C53" s="25" t="s">
        <v>7</v>
      </c>
      <c r="D53" s="30" t="s">
        <v>67</v>
      </c>
      <c r="E53" s="24" t="s">
        <v>4</v>
      </c>
      <c r="F53" s="10"/>
      <c r="G53" s="10"/>
      <c r="H53" s="10"/>
      <c r="I53" s="10"/>
      <c r="J53" s="10"/>
      <c r="K53" s="10"/>
      <c r="L53" s="10">
        <v>15000</v>
      </c>
      <c r="M53" s="10">
        <v>15000</v>
      </c>
      <c r="N53" s="10">
        <v>15000</v>
      </c>
      <c r="O53" s="10">
        <v>15000</v>
      </c>
      <c r="P53" s="10">
        <v>15000</v>
      </c>
      <c r="Q53" s="10">
        <v>15000</v>
      </c>
      <c r="R53" s="10">
        <v>15000</v>
      </c>
      <c r="S53" s="10">
        <v>15000</v>
      </c>
      <c r="T53" s="10">
        <v>15000</v>
      </c>
      <c r="U53" s="10">
        <v>15000</v>
      </c>
      <c r="V53" s="10">
        <v>15000</v>
      </c>
      <c r="W53" s="10">
        <v>15000</v>
      </c>
      <c r="X53" s="10">
        <v>15000</v>
      </c>
      <c r="Y53" s="10">
        <v>15000</v>
      </c>
      <c r="Z53" s="10">
        <v>15000</v>
      </c>
      <c r="AA53" s="10">
        <v>15000</v>
      </c>
      <c r="AB53" s="10">
        <v>15000</v>
      </c>
      <c r="AC53" s="10"/>
    </row>
    <row r="54" spans="1:29" x14ac:dyDescent="0.3">
      <c r="A54" s="19">
        <v>100053</v>
      </c>
      <c r="B54" s="8" t="s">
        <v>0</v>
      </c>
      <c r="C54" s="25" t="s">
        <v>7</v>
      </c>
      <c r="D54" s="30" t="s">
        <v>67</v>
      </c>
      <c r="E54" s="27" t="s">
        <v>2</v>
      </c>
      <c r="F54" s="10"/>
      <c r="G54" s="10"/>
      <c r="H54" s="10"/>
      <c r="I54" s="10"/>
      <c r="J54" s="10"/>
      <c r="K54" s="10"/>
      <c r="L54" s="10">
        <v>15000</v>
      </c>
      <c r="M54" s="10">
        <v>15000</v>
      </c>
      <c r="N54" s="10">
        <v>15000</v>
      </c>
      <c r="O54" s="10">
        <v>15000</v>
      </c>
      <c r="P54" s="10">
        <v>15000</v>
      </c>
      <c r="Q54" s="10">
        <v>15000</v>
      </c>
      <c r="R54" s="10">
        <v>15000</v>
      </c>
      <c r="S54" s="10">
        <v>15000</v>
      </c>
      <c r="T54" s="10">
        <v>15000</v>
      </c>
      <c r="U54" s="10">
        <v>15000</v>
      </c>
      <c r="V54" s="10">
        <v>15000</v>
      </c>
      <c r="W54" s="10">
        <v>15000</v>
      </c>
      <c r="X54" s="10">
        <v>15000</v>
      </c>
      <c r="Y54" s="10">
        <v>15000</v>
      </c>
      <c r="Z54" s="10">
        <v>15000</v>
      </c>
      <c r="AA54" s="10">
        <v>15000</v>
      </c>
      <c r="AB54" s="10">
        <v>15000</v>
      </c>
      <c r="AC54" s="10"/>
    </row>
    <row r="55" spans="1:29" x14ac:dyDescent="0.3">
      <c r="A55" s="19">
        <v>100054</v>
      </c>
      <c r="B55" s="8" t="s">
        <v>0</v>
      </c>
      <c r="C55" s="25" t="s">
        <v>7</v>
      </c>
      <c r="D55" s="28" t="s">
        <v>68</v>
      </c>
      <c r="E55" s="27" t="s">
        <v>2</v>
      </c>
      <c r="F55" s="11"/>
      <c r="G55" s="10"/>
      <c r="H55" s="10"/>
      <c r="I55" s="14">
        <v>1008</v>
      </c>
      <c r="J55" s="15">
        <v>2016</v>
      </c>
      <c r="K55" s="15">
        <v>2016</v>
      </c>
      <c r="L55" s="15">
        <v>2016</v>
      </c>
      <c r="M55" s="15">
        <v>2016</v>
      </c>
      <c r="N55" s="15">
        <v>4032</v>
      </c>
      <c r="O55" s="15">
        <v>4032</v>
      </c>
      <c r="P55" s="15">
        <v>4032</v>
      </c>
      <c r="Q55" s="15">
        <v>4032</v>
      </c>
      <c r="R55" s="15">
        <v>8064</v>
      </c>
      <c r="S55" s="15">
        <v>8064</v>
      </c>
      <c r="T55" s="15">
        <v>8064</v>
      </c>
      <c r="U55" s="15">
        <v>8064</v>
      </c>
      <c r="V55" s="15">
        <v>8064</v>
      </c>
      <c r="W55" s="15">
        <v>8064</v>
      </c>
      <c r="X55" s="15">
        <v>15000</v>
      </c>
      <c r="Y55" s="15">
        <v>15000</v>
      </c>
      <c r="Z55" s="15">
        <v>15000</v>
      </c>
      <c r="AA55" s="15">
        <v>15000</v>
      </c>
      <c r="AB55" s="15">
        <v>15000</v>
      </c>
      <c r="AC55" s="10"/>
    </row>
    <row r="56" spans="1:29" x14ac:dyDescent="0.3">
      <c r="A56" s="19">
        <v>100055</v>
      </c>
      <c r="B56" s="8" t="s">
        <v>0</v>
      </c>
      <c r="C56" s="25" t="s">
        <v>7</v>
      </c>
      <c r="D56" s="28" t="s">
        <v>69</v>
      </c>
      <c r="E56" s="27" t="s">
        <v>2</v>
      </c>
      <c r="F56" s="11"/>
      <c r="G56" s="10"/>
      <c r="H56" s="10"/>
      <c r="I56" s="14">
        <v>1008</v>
      </c>
      <c r="J56" s="15">
        <v>2016</v>
      </c>
      <c r="K56" s="15">
        <v>2016</v>
      </c>
      <c r="L56" s="15">
        <v>2016</v>
      </c>
      <c r="M56" s="15">
        <v>2016</v>
      </c>
      <c r="N56" s="15">
        <v>4032</v>
      </c>
      <c r="O56" s="15">
        <v>4032</v>
      </c>
      <c r="P56" s="15">
        <v>4032</v>
      </c>
      <c r="Q56" s="15">
        <v>4032</v>
      </c>
      <c r="R56" s="15">
        <v>8064</v>
      </c>
      <c r="S56" s="15">
        <v>8064</v>
      </c>
      <c r="T56" s="15">
        <v>8064</v>
      </c>
      <c r="U56" s="15">
        <v>8064</v>
      </c>
      <c r="V56" s="15">
        <v>8064</v>
      </c>
      <c r="W56" s="15">
        <v>8064</v>
      </c>
      <c r="X56" s="15">
        <v>15000</v>
      </c>
      <c r="Y56" s="15">
        <v>15000</v>
      </c>
      <c r="Z56" s="15">
        <v>15000</v>
      </c>
      <c r="AA56" s="15">
        <v>15000</v>
      </c>
      <c r="AB56" s="15">
        <v>15000</v>
      </c>
      <c r="AC56" s="10"/>
    </row>
    <row r="57" spans="1:29" x14ac:dyDescent="0.3">
      <c r="A57" s="19">
        <v>100056</v>
      </c>
      <c r="B57" s="8" t="s">
        <v>0</v>
      </c>
      <c r="C57" s="25" t="s">
        <v>7</v>
      </c>
      <c r="D57" s="28" t="s">
        <v>70</v>
      </c>
      <c r="E57" s="27" t="s">
        <v>2</v>
      </c>
      <c r="F57" s="11"/>
      <c r="G57" s="10"/>
      <c r="H57" s="10"/>
      <c r="I57" s="14">
        <v>1008</v>
      </c>
      <c r="J57" s="15">
        <v>2016</v>
      </c>
      <c r="K57" s="15">
        <v>2016</v>
      </c>
      <c r="L57" s="15">
        <v>2016</v>
      </c>
      <c r="M57" s="15">
        <v>2016</v>
      </c>
      <c r="N57" s="15">
        <v>4032</v>
      </c>
      <c r="O57" s="15">
        <v>4032</v>
      </c>
      <c r="P57" s="15">
        <v>4032</v>
      </c>
      <c r="Q57" s="15">
        <v>4032</v>
      </c>
      <c r="R57" s="15">
        <v>8064</v>
      </c>
      <c r="S57" s="15">
        <v>8064</v>
      </c>
      <c r="T57" s="15">
        <v>8064</v>
      </c>
      <c r="U57" s="15">
        <v>8064</v>
      </c>
      <c r="V57" s="15">
        <v>8064</v>
      </c>
      <c r="W57" s="15">
        <v>8064</v>
      </c>
      <c r="X57" s="15">
        <v>15000</v>
      </c>
      <c r="Y57" s="15">
        <v>15000</v>
      </c>
      <c r="Z57" s="15">
        <v>15000</v>
      </c>
      <c r="AA57" s="15">
        <v>15000</v>
      </c>
      <c r="AB57" s="15">
        <v>15000</v>
      </c>
      <c r="AC57" s="10"/>
    </row>
    <row r="58" spans="1:29" x14ac:dyDescent="0.3">
      <c r="A58" s="19">
        <v>100057</v>
      </c>
      <c r="B58" s="8" t="s">
        <v>0</v>
      </c>
      <c r="C58" s="25" t="s">
        <v>7</v>
      </c>
      <c r="D58" s="28" t="s">
        <v>71</v>
      </c>
      <c r="E58" s="27" t="s">
        <v>2</v>
      </c>
      <c r="F58" s="11"/>
      <c r="G58" s="10"/>
      <c r="H58" s="10"/>
      <c r="I58" s="14">
        <v>1008</v>
      </c>
      <c r="J58" s="15">
        <v>2016</v>
      </c>
      <c r="K58" s="15">
        <v>2016</v>
      </c>
      <c r="L58" s="15">
        <v>2016</v>
      </c>
      <c r="M58" s="15">
        <v>2016</v>
      </c>
      <c r="N58" s="15">
        <v>4032</v>
      </c>
      <c r="O58" s="15">
        <v>4032</v>
      </c>
      <c r="P58" s="15">
        <v>4032</v>
      </c>
      <c r="Q58" s="15">
        <v>4032</v>
      </c>
      <c r="R58" s="15">
        <v>8064</v>
      </c>
      <c r="S58" s="15">
        <v>8064</v>
      </c>
      <c r="T58" s="15">
        <v>8064</v>
      </c>
      <c r="U58" s="15">
        <v>8064</v>
      </c>
      <c r="V58" s="15">
        <v>8064</v>
      </c>
      <c r="W58" s="15">
        <v>8064</v>
      </c>
      <c r="X58" s="15">
        <v>15000</v>
      </c>
      <c r="Y58" s="15">
        <v>15000</v>
      </c>
      <c r="Z58" s="15">
        <v>15000</v>
      </c>
      <c r="AA58" s="15">
        <v>15000</v>
      </c>
      <c r="AB58" s="15">
        <v>15000</v>
      </c>
      <c r="AC58" s="10"/>
    </row>
    <row r="59" spans="1:29" x14ac:dyDescent="0.3">
      <c r="A59" s="19">
        <v>100058</v>
      </c>
      <c r="B59" s="8" t="s">
        <v>0</v>
      </c>
      <c r="C59" s="25" t="s">
        <v>7</v>
      </c>
      <c r="D59" s="28" t="s">
        <v>72</v>
      </c>
      <c r="E59" s="27" t="s">
        <v>2</v>
      </c>
      <c r="F59" s="11"/>
      <c r="G59" s="10"/>
      <c r="H59" s="10"/>
      <c r="I59" s="14">
        <v>1008</v>
      </c>
      <c r="J59" s="15">
        <v>2016</v>
      </c>
      <c r="K59" s="15">
        <v>2016</v>
      </c>
      <c r="L59" s="15">
        <v>2016</v>
      </c>
      <c r="M59" s="15">
        <v>2016</v>
      </c>
      <c r="N59" s="15">
        <v>4032</v>
      </c>
      <c r="O59" s="15">
        <v>4032</v>
      </c>
      <c r="P59" s="15">
        <v>4032</v>
      </c>
      <c r="Q59" s="15">
        <v>4032</v>
      </c>
      <c r="R59" s="15">
        <v>8064</v>
      </c>
      <c r="S59" s="15">
        <v>8064</v>
      </c>
      <c r="T59" s="15">
        <v>8064</v>
      </c>
      <c r="U59" s="15">
        <v>8064</v>
      </c>
      <c r="V59" s="15">
        <v>8064</v>
      </c>
      <c r="W59" s="15">
        <v>8064</v>
      </c>
      <c r="X59" s="15">
        <v>15000</v>
      </c>
      <c r="Y59" s="15">
        <v>15000</v>
      </c>
      <c r="Z59" s="15">
        <v>15000</v>
      </c>
      <c r="AA59" s="15">
        <v>15000</v>
      </c>
      <c r="AB59" s="15">
        <v>15000</v>
      </c>
      <c r="AC59" s="10"/>
    </row>
    <row r="60" spans="1:29" x14ac:dyDescent="0.3">
      <c r="A60" s="19">
        <v>100065</v>
      </c>
      <c r="B60" s="8" t="s">
        <v>0</v>
      </c>
      <c r="C60" s="25" t="s">
        <v>8</v>
      </c>
      <c r="D60" s="28" t="s">
        <v>73</v>
      </c>
      <c r="E60" s="27" t="s">
        <v>2</v>
      </c>
      <c r="F60" s="11"/>
      <c r="G60" s="10"/>
      <c r="H60" s="11"/>
      <c r="I60" s="10"/>
      <c r="J60" s="10"/>
      <c r="K60" s="12"/>
      <c r="L60" s="12"/>
      <c r="M60" s="12"/>
      <c r="N60" s="12"/>
      <c r="O60" s="12"/>
      <c r="P60" s="12"/>
      <c r="Q60" s="12"/>
      <c r="R60" s="12"/>
      <c r="S60" s="12"/>
      <c r="T60" s="11"/>
      <c r="U60" s="11"/>
      <c r="V60" s="11"/>
      <c r="W60" s="11"/>
      <c r="X60" s="11"/>
      <c r="Y60" s="11"/>
      <c r="Z60" s="11"/>
      <c r="AA60" s="11"/>
      <c r="AB60" s="11"/>
      <c r="AC60" s="10">
        <v>1</v>
      </c>
    </row>
    <row r="61" spans="1:29" x14ac:dyDescent="0.3">
      <c r="A61" s="19">
        <v>100066</v>
      </c>
      <c r="B61" s="8" t="s">
        <v>0</v>
      </c>
      <c r="C61" s="25" t="s">
        <v>8</v>
      </c>
      <c r="D61" s="28" t="s">
        <v>73</v>
      </c>
      <c r="E61" s="27" t="s">
        <v>45</v>
      </c>
      <c r="F61" s="8"/>
      <c r="G61" s="8"/>
      <c r="H61" s="8"/>
      <c r="I61" s="12"/>
      <c r="J61" s="12"/>
      <c r="K61" s="12"/>
      <c r="L61" s="11"/>
      <c r="M61" s="11"/>
      <c r="N61" s="11"/>
      <c r="O61" s="11"/>
      <c r="P61" s="11"/>
      <c r="Q61" s="11"/>
      <c r="R61" s="11"/>
      <c r="S61" s="11"/>
      <c r="T61" s="11"/>
      <c r="U61" s="11"/>
      <c r="V61" s="11"/>
      <c r="W61" s="11"/>
      <c r="X61" s="11"/>
      <c r="Y61" s="11"/>
      <c r="Z61" s="11"/>
      <c r="AA61" s="11"/>
      <c r="AB61" s="11"/>
      <c r="AC61" s="10">
        <v>1</v>
      </c>
    </row>
    <row r="62" spans="1:29" x14ac:dyDescent="0.3">
      <c r="A62" s="19">
        <v>100067</v>
      </c>
      <c r="B62" s="8" t="s">
        <v>0</v>
      </c>
      <c r="C62" s="25" t="s">
        <v>8</v>
      </c>
      <c r="D62" s="31" t="s">
        <v>74</v>
      </c>
      <c r="E62" s="27" t="s">
        <v>2</v>
      </c>
      <c r="F62" s="10"/>
      <c r="G62" s="10"/>
      <c r="H62" s="10"/>
      <c r="I62" s="10"/>
      <c r="J62" s="10"/>
      <c r="K62" s="10"/>
      <c r="L62" s="10"/>
      <c r="M62" s="10"/>
      <c r="N62" s="10"/>
      <c r="O62" s="10"/>
      <c r="P62" s="10"/>
      <c r="Q62" s="10"/>
      <c r="R62" s="10"/>
      <c r="S62" s="10"/>
      <c r="T62" s="10"/>
      <c r="U62" s="10"/>
      <c r="V62" s="10"/>
      <c r="W62" s="10"/>
      <c r="X62" s="10"/>
      <c r="Y62" s="10"/>
      <c r="Z62" s="10"/>
      <c r="AA62" s="10"/>
      <c r="AB62" s="10"/>
      <c r="AC62" s="10">
        <v>1</v>
      </c>
    </row>
    <row r="63" spans="1:29" x14ac:dyDescent="0.3">
      <c r="A63" s="19">
        <v>100068</v>
      </c>
      <c r="B63" s="8" t="s">
        <v>0</v>
      </c>
      <c r="C63" s="25" t="s">
        <v>8</v>
      </c>
      <c r="D63" s="8" t="s">
        <v>74</v>
      </c>
      <c r="E63" s="27" t="s">
        <v>45</v>
      </c>
      <c r="F63" s="10"/>
      <c r="G63" s="10"/>
      <c r="H63" s="10"/>
      <c r="I63" s="10"/>
      <c r="J63" s="10"/>
      <c r="K63" s="10"/>
      <c r="L63" s="10"/>
      <c r="M63" s="10"/>
      <c r="N63" s="10"/>
      <c r="O63" s="10"/>
      <c r="P63" s="12"/>
      <c r="Q63" s="12"/>
      <c r="R63" s="12"/>
      <c r="S63" s="12"/>
      <c r="T63" s="12"/>
      <c r="U63" s="12"/>
      <c r="V63" s="12"/>
      <c r="W63" s="12"/>
      <c r="X63" s="12"/>
      <c r="Y63" s="12"/>
      <c r="Z63" s="12"/>
      <c r="AA63" s="12"/>
      <c r="AB63" s="12"/>
      <c r="AC63" s="10">
        <v>1</v>
      </c>
    </row>
    <row r="64" spans="1:29" x14ac:dyDescent="0.3">
      <c r="A64" s="19">
        <v>100069</v>
      </c>
      <c r="B64" s="8" t="s">
        <v>0</v>
      </c>
      <c r="C64" s="25" t="s">
        <v>9</v>
      </c>
      <c r="D64" s="32" t="s">
        <v>75</v>
      </c>
      <c r="E64" s="24" t="s">
        <v>2</v>
      </c>
      <c r="F64" s="10"/>
      <c r="G64" s="10"/>
      <c r="H64" s="11"/>
      <c r="I64" s="11"/>
      <c r="J64" s="11"/>
      <c r="K64" s="11">
        <v>1008</v>
      </c>
      <c r="L64" s="11">
        <v>1008</v>
      </c>
      <c r="M64" s="11">
        <v>1008</v>
      </c>
      <c r="N64" s="11">
        <f>42*72</f>
        <v>3024</v>
      </c>
      <c r="O64" s="11">
        <f t="shared" ref="O64:R64" si="17">42*72</f>
        <v>3024</v>
      </c>
      <c r="P64" s="11">
        <f t="shared" si="17"/>
        <v>3024</v>
      </c>
      <c r="Q64" s="11">
        <f t="shared" si="17"/>
        <v>3024</v>
      </c>
      <c r="R64" s="11">
        <f t="shared" si="17"/>
        <v>3024</v>
      </c>
      <c r="S64" s="11">
        <f>56*72</f>
        <v>4032</v>
      </c>
      <c r="T64" s="11">
        <f t="shared" ref="T64:V64" si="18">56*72</f>
        <v>4032</v>
      </c>
      <c r="U64" s="11">
        <f t="shared" si="18"/>
        <v>4032</v>
      </c>
      <c r="V64" s="11">
        <f t="shared" si="18"/>
        <v>4032</v>
      </c>
      <c r="W64" s="11">
        <f>72*70</f>
        <v>5040</v>
      </c>
      <c r="X64" s="11">
        <f t="shared" ref="T64:Z65" si="19">72*70</f>
        <v>5040</v>
      </c>
      <c r="Y64" s="11">
        <f t="shared" si="19"/>
        <v>5040</v>
      </c>
      <c r="Z64" s="11">
        <f t="shared" si="19"/>
        <v>5040</v>
      </c>
      <c r="AA64" s="11">
        <v>10080</v>
      </c>
      <c r="AB64" s="11">
        <v>10080</v>
      </c>
      <c r="AC64" s="10"/>
    </row>
    <row r="65" spans="1:29" x14ac:dyDescent="0.3">
      <c r="A65" s="19">
        <v>100070</v>
      </c>
      <c r="B65" s="8" t="s">
        <v>0</v>
      </c>
      <c r="C65" s="25" t="s">
        <v>9</v>
      </c>
      <c r="D65" s="32" t="s">
        <v>75</v>
      </c>
      <c r="E65" s="27" t="s">
        <v>45</v>
      </c>
      <c r="F65" s="10"/>
      <c r="G65" s="10"/>
      <c r="H65" s="11">
        <v>1008</v>
      </c>
      <c r="I65" s="11">
        <v>1008</v>
      </c>
      <c r="J65" s="11">
        <f>42*72</f>
        <v>3024</v>
      </c>
      <c r="K65" s="11">
        <f t="shared" ref="K65:N65" si="20">42*72</f>
        <v>3024</v>
      </c>
      <c r="L65" s="11">
        <f t="shared" si="20"/>
        <v>3024</v>
      </c>
      <c r="M65" s="11">
        <f t="shared" si="20"/>
        <v>3024</v>
      </c>
      <c r="N65" s="11">
        <f t="shared" si="20"/>
        <v>3024</v>
      </c>
      <c r="O65" s="11">
        <f>56*72</f>
        <v>4032</v>
      </c>
      <c r="P65" s="11">
        <f t="shared" ref="P65:R65" si="21">56*72</f>
        <v>4032</v>
      </c>
      <c r="Q65" s="11">
        <f t="shared" si="21"/>
        <v>4032</v>
      </c>
      <c r="R65" s="11">
        <f t="shared" si="21"/>
        <v>4032</v>
      </c>
      <c r="S65" s="11">
        <f>72*70</f>
        <v>5040</v>
      </c>
      <c r="T65" s="11">
        <f t="shared" si="19"/>
        <v>5040</v>
      </c>
      <c r="U65" s="11">
        <f t="shared" si="19"/>
        <v>5040</v>
      </c>
      <c r="V65" s="11">
        <f t="shared" si="19"/>
        <v>5040</v>
      </c>
      <c r="W65" s="11">
        <v>10080</v>
      </c>
      <c r="X65" s="11">
        <v>10080</v>
      </c>
      <c r="Y65" s="11">
        <v>10080</v>
      </c>
      <c r="Z65" s="11">
        <v>10080</v>
      </c>
      <c r="AA65" s="11">
        <v>10080</v>
      </c>
      <c r="AB65" s="11">
        <v>10080</v>
      </c>
      <c r="AC65" s="8"/>
    </row>
    <row r="66" spans="1:29" x14ac:dyDescent="0.3">
      <c r="A66" s="19">
        <v>100071</v>
      </c>
      <c r="B66" s="8" t="s">
        <v>0</v>
      </c>
      <c r="C66" s="25" t="s">
        <v>10</v>
      </c>
      <c r="D66" s="8" t="s">
        <v>76</v>
      </c>
      <c r="E66" s="27" t="s">
        <v>2</v>
      </c>
      <c r="F66" s="12"/>
      <c r="G66" s="12"/>
      <c r="H66" s="12"/>
      <c r="I66" s="12"/>
      <c r="J66" s="12"/>
      <c r="K66" s="10"/>
      <c r="L66" s="10"/>
      <c r="M66" s="10"/>
      <c r="N66" s="10"/>
      <c r="O66" s="10"/>
      <c r="P66" s="10"/>
      <c r="Q66" s="10"/>
      <c r="R66" s="10"/>
      <c r="S66" s="10"/>
      <c r="T66" s="10"/>
      <c r="U66" s="10"/>
      <c r="V66" s="10"/>
      <c r="W66" s="10"/>
      <c r="X66" s="10"/>
      <c r="Y66" s="10"/>
      <c r="Z66" s="10"/>
      <c r="AA66" s="10"/>
      <c r="AB66" s="10"/>
      <c r="AC66" s="10">
        <v>1</v>
      </c>
    </row>
    <row r="67" spans="1:29" x14ac:dyDescent="0.3">
      <c r="A67" s="19">
        <v>100072</v>
      </c>
      <c r="B67" s="8" t="s">
        <v>0</v>
      </c>
      <c r="C67" s="25" t="s">
        <v>10</v>
      </c>
      <c r="D67" s="8" t="s">
        <v>76</v>
      </c>
      <c r="E67" s="27" t="s">
        <v>45</v>
      </c>
      <c r="F67" s="12"/>
      <c r="G67" s="12"/>
      <c r="H67" s="12"/>
      <c r="I67" s="12"/>
      <c r="J67" s="12"/>
      <c r="K67" s="10"/>
      <c r="L67" s="10"/>
      <c r="M67" s="10"/>
      <c r="N67" s="10"/>
      <c r="O67" s="10"/>
      <c r="P67" s="10"/>
      <c r="Q67" s="10"/>
      <c r="R67" s="10"/>
      <c r="S67" s="10"/>
      <c r="T67" s="10"/>
      <c r="U67" s="10"/>
      <c r="V67" s="10"/>
      <c r="W67" s="10"/>
      <c r="X67" s="10"/>
      <c r="Y67" s="10"/>
      <c r="Z67" s="10"/>
      <c r="AA67" s="10"/>
      <c r="AB67" s="10"/>
      <c r="AC67" s="10">
        <v>1</v>
      </c>
    </row>
    <row r="68" spans="1:29" x14ac:dyDescent="0.3">
      <c r="A68" s="19">
        <v>100073</v>
      </c>
      <c r="B68" s="8" t="s">
        <v>0</v>
      </c>
      <c r="C68" s="25" t="s">
        <v>11</v>
      </c>
      <c r="D68" s="32" t="s">
        <v>77</v>
      </c>
      <c r="E68" s="27" t="s">
        <v>2</v>
      </c>
      <c r="F68" s="10"/>
      <c r="G68" s="10"/>
      <c r="H68" s="10"/>
      <c r="I68" s="10"/>
      <c r="J68" s="10"/>
      <c r="K68" s="11">
        <f t="shared" ref="J68:L69" si="22">72*70</f>
        <v>5040</v>
      </c>
      <c r="L68" s="11">
        <f t="shared" si="22"/>
        <v>5040</v>
      </c>
      <c r="M68" s="10">
        <f>139*72</f>
        <v>10008</v>
      </c>
      <c r="N68" s="10">
        <f t="shared" ref="N68:X69" si="23">139*72</f>
        <v>10008</v>
      </c>
      <c r="O68" s="10">
        <f t="shared" si="23"/>
        <v>10008</v>
      </c>
      <c r="P68" s="10">
        <f t="shared" si="23"/>
        <v>10008</v>
      </c>
      <c r="Q68" s="10">
        <f t="shared" si="23"/>
        <v>10008</v>
      </c>
      <c r="R68" s="10">
        <f t="shared" si="23"/>
        <v>10008</v>
      </c>
      <c r="S68" s="10">
        <f t="shared" si="23"/>
        <v>10008</v>
      </c>
      <c r="T68" s="10">
        <f t="shared" si="23"/>
        <v>10008</v>
      </c>
      <c r="U68" s="10">
        <f t="shared" si="23"/>
        <v>10008</v>
      </c>
      <c r="V68" s="10">
        <f t="shared" si="23"/>
        <v>10008</v>
      </c>
      <c r="W68" s="10">
        <f t="shared" si="23"/>
        <v>10008</v>
      </c>
      <c r="X68" s="10">
        <f t="shared" si="23"/>
        <v>10008</v>
      </c>
      <c r="Y68" s="10">
        <v>20000</v>
      </c>
      <c r="Z68" s="10">
        <v>20000</v>
      </c>
      <c r="AA68" s="10">
        <v>20000</v>
      </c>
      <c r="AB68" s="10">
        <v>20000</v>
      </c>
      <c r="AC68" s="10"/>
    </row>
    <row r="69" spans="1:29" x14ac:dyDescent="0.3">
      <c r="A69" s="19">
        <v>100074</v>
      </c>
      <c r="B69" s="8" t="s">
        <v>0</v>
      </c>
      <c r="C69" s="25" t="s">
        <v>11</v>
      </c>
      <c r="D69" s="32" t="s">
        <v>78</v>
      </c>
      <c r="E69" s="24" t="s">
        <v>2</v>
      </c>
      <c r="F69" s="11"/>
      <c r="G69" s="11"/>
      <c r="H69" s="11"/>
      <c r="I69" s="10"/>
      <c r="J69" s="11">
        <f t="shared" si="22"/>
        <v>5040</v>
      </c>
      <c r="K69" s="11">
        <f t="shared" si="22"/>
        <v>5040</v>
      </c>
      <c r="L69" s="11">
        <f t="shared" si="22"/>
        <v>5040</v>
      </c>
      <c r="M69" s="10">
        <f>139*72</f>
        <v>10008</v>
      </c>
      <c r="N69" s="10">
        <f t="shared" si="23"/>
        <v>10008</v>
      </c>
      <c r="O69" s="10">
        <f t="shared" si="23"/>
        <v>10008</v>
      </c>
      <c r="P69" s="10">
        <f t="shared" si="23"/>
        <v>10008</v>
      </c>
      <c r="Q69" s="10">
        <f t="shared" si="23"/>
        <v>10008</v>
      </c>
      <c r="R69" s="10">
        <f t="shared" si="23"/>
        <v>10008</v>
      </c>
      <c r="S69" s="10">
        <f t="shared" si="23"/>
        <v>10008</v>
      </c>
      <c r="T69" s="10">
        <f t="shared" si="23"/>
        <v>10008</v>
      </c>
      <c r="U69" s="10">
        <f t="shared" si="23"/>
        <v>10008</v>
      </c>
      <c r="V69" s="10">
        <f t="shared" si="23"/>
        <v>10008</v>
      </c>
      <c r="W69" s="10">
        <f t="shared" si="23"/>
        <v>10008</v>
      </c>
      <c r="X69" s="10">
        <f t="shared" si="23"/>
        <v>10008</v>
      </c>
      <c r="Y69" s="10">
        <v>20000</v>
      </c>
      <c r="Z69" s="10">
        <v>20000</v>
      </c>
      <c r="AA69" s="10">
        <v>20000</v>
      </c>
      <c r="AB69" s="10">
        <v>20000</v>
      </c>
      <c r="AC69" s="10"/>
    </row>
    <row r="70" spans="1:29" x14ac:dyDescent="0.3">
      <c r="A70" s="19">
        <v>100077</v>
      </c>
      <c r="B70" s="8" t="s">
        <v>0</v>
      </c>
      <c r="C70" s="25" t="s">
        <v>11</v>
      </c>
      <c r="D70" s="32" t="s">
        <v>79</v>
      </c>
      <c r="E70" s="27" t="s">
        <v>2</v>
      </c>
      <c r="F70" s="12"/>
      <c r="G70" s="10"/>
      <c r="H70" s="12"/>
      <c r="I70" s="12"/>
      <c r="J70" s="12"/>
      <c r="K70" s="10"/>
      <c r="L70" s="10"/>
      <c r="M70" s="10"/>
      <c r="N70" s="10"/>
      <c r="O70" s="10"/>
      <c r="P70" s="10"/>
      <c r="Q70" s="10"/>
      <c r="R70" s="10">
        <v>504</v>
      </c>
      <c r="S70" s="10">
        <v>504</v>
      </c>
      <c r="T70" s="10">
        <v>504</v>
      </c>
      <c r="U70" s="10">
        <v>504</v>
      </c>
      <c r="V70" s="10">
        <v>504</v>
      </c>
      <c r="W70" s="10">
        <v>504</v>
      </c>
      <c r="X70" s="10">
        <v>504</v>
      </c>
      <c r="Y70" s="10">
        <v>504</v>
      </c>
      <c r="Z70" s="10">
        <v>504</v>
      </c>
      <c r="AA70" s="10">
        <v>504</v>
      </c>
      <c r="AB70" s="10">
        <v>504</v>
      </c>
      <c r="AC70" s="10"/>
    </row>
    <row r="71" spans="1:29" x14ac:dyDescent="0.3">
      <c r="A71" s="19">
        <v>100078</v>
      </c>
      <c r="B71" s="8" t="s">
        <v>0</v>
      </c>
      <c r="C71" s="25" t="s">
        <v>11</v>
      </c>
      <c r="D71" s="32" t="s">
        <v>80</v>
      </c>
      <c r="E71" s="24" t="s">
        <v>2</v>
      </c>
      <c r="F71" s="11"/>
      <c r="G71" s="11"/>
      <c r="H71" s="10"/>
      <c r="I71" s="10"/>
      <c r="J71" s="11">
        <f t="shared" ref="J71:K71" si="24">72*70</f>
        <v>5040</v>
      </c>
      <c r="K71" s="11">
        <f t="shared" si="24"/>
        <v>5040</v>
      </c>
      <c r="L71" s="10">
        <f>139*72</f>
        <v>10008</v>
      </c>
      <c r="M71" s="10">
        <f t="shared" ref="M71:AB71" si="25">139*72</f>
        <v>10008</v>
      </c>
      <c r="N71" s="10">
        <f t="shared" si="25"/>
        <v>10008</v>
      </c>
      <c r="O71" s="10">
        <f t="shared" si="25"/>
        <v>10008</v>
      </c>
      <c r="P71" s="10">
        <f t="shared" si="25"/>
        <v>10008</v>
      </c>
      <c r="Q71" s="10">
        <f t="shared" si="25"/>
        <v>10008</v>
      </c>
      <c r="R71" s="10">
        <f t="shared" si="25"/>
        <v>10008</v>
      </c>
      <c r="S71" s="10">
        <f t="shared" si="25"/>
        <v>10008</v>
      </c>
      <c r="T71" s="10">
        <f t="shared" si="25"/>
        <v>10008</v>
      </c>
      <c r="U71" s="10">
        <f t="shared" si="25"/>
        <v>10008</v>
      </c>
      <c r="V71" s="10">
        <f t="shared" si="25"/>
        <v>10008</v>
      </c>
      <c r="W71" s="10">
        <f t="shared" si="25"/>
        <v>10008</v>
      </c>
      <c r="X71" s="10">
        <f t="shared" si="25"/>
        <v>10008</v>
      </c>
      <c r="Y71" s="10">
        <f t="shared" si="25"/>
        <v>10008</v>
      </c>
      <c r="Z71" s="10">
        <f t="shared" si="25"/>
        <v>10008</v>
      </c>
      <c r="AA71" s="10">
        <f t="shared" si="25"/>
        <v>10008</v>
      </c>
      <c r="AB71" s="10">
        <f t="shared" si="25"/>
        <v>10008</v>
      </c>
      <c r="AC71" s="10"/>
    </row>
    <row r="72" spans="1:29" x14ac:dyDescent="0.3">
      <c r="A72" s="19">
        <v>100079</v>
      </c>
      <c r="B72" s="8" t="s">
        <v>0</v>
      </c>
      <c r="C72" s="25" t="s">
        <v>11</v>
      </c>
      <c r="D72" s="8" t="s">
        <v>81</v>
      </c>
      <c r="E72" s="27" t="s">
        <v>2</v>
      </c>
      <c r="F72" s="10"/>
      <c r="G72" s="10"/>
      <c r="H72" s="10"/>
      <c r="I72" s="10"/>
      <c r="J72" s="10"/>
      <c r="K72" s="10"/>
      <c r="L72" s="10"/>
      <c r="M72" s="10"/>
      <c r="N72" s="10"/>
      <c r="O72" s="10"/>
      <c r="P72" s="10"/>
      <c r="Q72" s="10"/>
      <c r="R72" s="10">
        <v>504</v>
      </c>
      <c r="S72" s="10">
        <v>504</v>
      </c>
      <c r="T72" s="10">
        <v>504</v>
      </c>
      <c r="U72" s="10">
        <v>504</v>
      </c>
      <c r="V72" s="10">
        <v>504</v>
      </c>
      <c r="W72" s="10">
        <v>504</v>
      </c>
      <c r="X72" s="10">
        <v>504</v>
      </c>
      <c r="Y72" s="10">
        <v>504</v>
      </c>
      <c r="Z72" s="10">
        <v>504</v>
      </c>
      <c r="AA72" s="10">
        <v>504</v>
      </c>
      <c r="AB72" s="10">
        <v>504</v>
      </c>
      <c r="AC72" s="10"/>
    </row>
    <row r="73" spans="1:29" x14ac:dyDescent="0.3">
      <c r="A73" s="19">
        <v>100080</v>
      </c>
      <c r="B73" s="8" t="s">
        <v>0</v>
      </c>
      <c r="C73" s="25" t="s">
        <v>12</v>
      </c>
      <c r="D73" s="8" t="s">
        <v>82</v>
      </c>
      <c r="E73" s="27" t="s">
        <v>2</v>
      </c>
      <c r="F73" s="10"/>
      <c r="G73" s="10"/>
      <c r="H73" s="10"/>
      <c r="I73" s="10"/>
      <c r="J73" s="10"/>
      <c r="K73" s="10"/>
      <c r="L73" s="10">
        <v>288</v>
      </c>
      <c r="M73" s="10">
        <v>288</v>
      </c>
      <c r="N73" s="10">
        <v>288</v>
      </c>
      <c r="O73" s="10">
        <v>288</v>
      </c>
      <c r="P73" s="11">
        <f t="shared" ref="P73:S73" si="26">72*7</f>
        <v>504</v>
      </c>
      <c r="Q73" s="11">
        <f t="shared" si="26"/>
        <v>504</v>
      </c>
      <c r="R73" s="11">
        <f t="shared" si="26"/>
        <v>504</v>
      </c>
      <c r="S73" s="11">
        <f t="shared" si="26"/>
        <v>504</v>
      </c>
      <c r="T73" s="11">
        <f t="shared" ref="L73:AA74" si="27">72*7</f>
        <v>504</v>
      </c>
      <c r="U73" s="11">
        <f t="shared" si="27"/>
        <v>504</v>
      </c>
      <c r="V73" s="11">
        <f t="shared" si="27"/>
        <v>504</v>
      </c>
      <c r="W73" s="11">
        <f t="shared" si="27"/>
        <v>504</v>
      </c>
      <c r="X73" s="11">
        <f t="shared" si="27"/>
        <v>504</v>
      </c>
      <c r="Y73" s="11">
        <f t="shared" si="27"/>
        <v>504</v>
      </c>
      <c r="Z73" s="11">
        <f t="shared" si="27"/>
        <v>504</v>
      </c>
      <c r="AA73" s="11">
        <f t="shared" si="27"/>
        <v>504</v>
      </c>
      <c r="AB73" s="11">
        <f t="shared" ref="Y73:AB74" si="28">72*7</f>
        <v>504</v>
      </c>
      <c r="AC73" s="10"/>
    </row>
    <row r="74" spans="1:29" x14ac:dyDescent="0.3">
      <c r="A74" s="19">
        <v>100081</v>
      </c>
      <c r="B74" s="8" t="s">
        <v>0</v>
      </c>
      <c r="C74" s="25" t="s">
        <v>12</v>
      </c>
      <c r="D74" s="8" t="s">
        <v>83</v>
      </c>
      <c r="E74" s="27" t="s">
        <v>2</v>
      </c>
      <c r="F74" s="10"/>
      <c r="G74" s="10"/>
      <c r="H74" s="10"/>
      <c r="I74" s="10"/>
      <c r="J74" s="10"/>
      <c r="K74" s="10"/>
      <c r="L74" s="10">
        <f t="shared" si="27"/>
        <v>504</v>
      </c>
      <c r="M74" s="10">
        <f t="shared" si="27"/>
        <v>504</v>
      </c>
      <c r="N74" s="10">
        <f t="shared" si="27"/>
        <v>504</v>
      </c>
      <c r="O74" s="10">
        <f t="shared" si="27"/>
        <v>504</v>
      </c>
      <c r="P74" s="10">
        <f t="shared" si="27"/>
        <v>504</v>
      </c>
      <c r="Q74" s="10">
        <f t="shared" si="27"/>
        <v>504</v>
      </c>
      <c r="R74" s="10">
        <f t="shared" si="27"/>
        <v>504</v>
      </c>
      <c r="S74" s="10">
        <f t="shared" si="27"/>
        <v>504</v>
      </c>
      <c r="T74" s="11">
        <f t="shared" si="27"/>
        <v>504</v>
      </c>
      <c r="U74" s="11">
        <f t="shared" si="27"/>
        <v>504</v>
      </c>
      <c r="V74" s="11">
        <f t="shared" si="27"/>
        <v>504</v>
      </c>
      <c r="W74" s="11">
        <f t="shared" si="27"/>
        <v>504</v>
      </c>
      <c r="X74" s="11">
        <f t="shared" si="27"/>
        <v>504</v>
      </c>
      <c r="Y74" s="11">
        <f t="shared" si="28"/>
        <v>504</v>
      </c>
      <c r="Z74" s="11">
        <f t="shared" si="28"/>
        <v>504</v>
      </c>
      <c r="AA74" s="11">
        <f t="shared" si="28"/>
        <v>504</v>
      </c>
      <c r="AB74" s="11">
        <f t="shared" si="28"/>
        <v>504</v>
      </c>
      <c r="AC74" s="10"/>
    </row>
    <row r="75" spans="1:29" x14ac:dyDescent="0.3">
      <c r="A75" s="19">
        <v>100082</v>
      </c>
      <c r="B75" s="8" t="s">
        <v>0</v>
      </c>
      <c r="C75" s="25" t="s">
        <v>12</v>
      </c>
      <c r="D75" s="8" t="s">
        <v>84</v>
      </c>
      <c r="E75" s="27" t="s">
        <v>2</v>
      </c>
      <c r="F75" s="10"/>
      <c r="G75" s="10"/>
      <c r="H75" s="10"/>
      <c r="I75" s="10"/>
      <c r="J75" s="10"/>
      <c r="K75" s="10"/>
      <c r="L75" s="10">
        <v>936</v>
      </c>
      <c r="M75" s="10">
        <v>936</v>
      </c>
      <c r="N75" s="10">
        <v>936</v>
      </c>
      <c r="O75" s="10">
        <v>936</v>
      </c>
      <c r="P75" s="10">
        <v>936</v>
      </c>
      <c r="Q75" s="10">
        <v>936</v>
      </c>
      <c r="R75" s="10">
        <v>936</v>
      </c>
      <c r="S75" s="10">
        <v>936</v>
      </c>
      <c r="T75" s="10">
        <v>936</v>
      </c>
      <c r="U75" s="10">
        <v>936</v>
      </c>
      <c r="V75" s="10">
        <v>936</v>
      </c>
      <c r="W75" s="10">
        <v>936</v>
      </c>
      <c r="X75" s="10">
        <v>936</v>
      </c>
      <c r="Y75" s="10">
        <v>936</v>
      </c>
      <c r="Z75" s="10">
        <v>936</v>
      </c>
      <c r="AA75" s="10">
        <v>936</v>
      </c>
      <c r="AB75" s="10">
        <v>936</v>
      </c>
      <c r="AC75" s="10"/>
    </row>
    <row r="76" spans="1:29" x14ac:dyDescent="0.3">
      <c r="A76" s="19">
        <v>100083</v>
      </c>
      <c r="B76" s="8" t="s">
        <v>0</v>
      </c>
      <c r="C76" s="25" t="s">
        <v>12</v>
      </c>
      <c r="D76" s="8" t="s">
        <v>85</v>
      </c>
      <c r="E76" s="27" t="s">
        <v>2</v>
      </c>
      <c r="F76" s="10"/>
      <c r="G76" s="10"/>
      <c r="H76" s="10"/>
      <c r="I76" s="10"/>
      <c r="J76" s="10"/>
      <c r="K76" s="10"/>
      <c r="L76" s="10">
        <v>504</v>
      </c>
      <c r="M76" s="10">
        <v>504</v>
      </c>
      <c r="N76" s="10">
        <v>504</v>
      </c>
      <c r="O76" s="10">
        <v>504</v>
      </c>
      <c r="P76" s="10">
        <v>504</v>
      </c>
      <c r="Q76" s="10">
        <v>504</v>
      </c>
      <c r="R76" s="10">
        <v>504</v>
      </c>
      <c r="S76" s="10">
        <v>504</v>
      </c>
      <c r="T76" s="10">
        <v>504</v>
      </c>
      <c r="U76" s="10">
        <v>504</v>
      </c>
      <c r="V76" s="10">
        <v>504</v>
      </c>
      <c r="W76" s="10">
        <v>504</v>
      </c>
      <c r="X76" s="10">
        <v>504</v>
      </c>
      <c r="Y76" s="10">
        <v>504</v>
      </c>
      <c r="Z76" s="10">
        <v>504</v>
      </c>
      <c r="AA76" s="10">
        <v>504</v>
      </c>
      <c r="AB76" s="10">
        <v>504</v>
      </c>
      <c r="AC76" s="10"/>
    </row>
    <row r="77" spans="1:29" x14ac:dyDescent="0.3">
      <c r="A77" s="19">
        <v>100084</v>
      </c>
      <c r="B77" s="8" t="s">
        <v>0</v>
      </c>
      <c r="C77" s="25" t="s">
        <v>12</v>
      </c>
      <c r="D77" s="8" t="s">
        <v>86</v>
      </c>
      <c r="E77" s="27" t="s">
        <v>2</v>
      </c>
      <c r="F77" s="10"/>
      <c r="G77" s="10"/>
      <c r="H77" s="10"/>
      <c r="I77" s="10"/>
      <c r="J77" s="10"/>
      <c r="K77" s="10"/>
      <c r="L77" s="10">
        <f t="shared" ref="L77:AB77" si="29">72*7</f>
        <v>504</v>
      </c>
      <c r="M77" s="10">
        <f t="shared" si="29"/>
        <v>504</v>
      </c>
      <c r="N77" s="10">
        <f t="shared" si="29"/>
        <v>504</v>
      </c>
      <c r="O77" s="10">
        <f t="shared" si="29"/>
        <v>504</v>
      </c>
      <c r="P77" s="10">
        <f t="shared" si="29"/>
        <v>504</v>
      </c>
      <c r="Q77" s="10">
        <f t="shared" si="29"/>
        <v>504</v>
      </c>
      <c r="R77" s="10">
        <f t="shared" si="29"/>
        <v>504</v>
      </c>
      <c r="S77" s="10">
        <f t="shared" si="29"/>
        <v>504</v>
      </c>
      <c r="T77" s="10">
        <f t="shared" si="29"/>
        <v>504</v>
      </c>
      <c r="U77" s="10">
        <f t="shared" si="29"/>
        <v>504</v>
      </c>
      <c r="V77" s="10">
        <f t="shared" si="29"/>
        <v>504</v>
      </c>
      <c r="W77" s="10">
        <f t="shared" si="29"/>
        <v>504</v>
      </c>
      <c r="X77" s="10">
        <f t="shared" si="29"/>
        <v>504</v>
      </c>
      <c r="Y77" s="10">
        <f t="shared" si="29"/>
        <v>504</v>
      </c>
      <c r="Z77" s="10">
        <f t="shared" si="29"/>
        <v>504</v>
      </c>
      <c r="AA77" s="10">
        <f t="shared" si="29"/>
        <v>504</v>
      </c>
      <c r="AB77" s="10">
        <f t="shared" si="29"/>
        <v>504</v>
      </c>
      <c r="AC77" s="10"/>
    </row>
    <row r="78" spans="1:29" x14ac:dyDescent="0.3">
      <c r="A78" s="19">
        <v>100086</v>
      </c>
      <c r="B78" s="8" t="s">
        <v>0</v>
      </c>
      <c r="C78" s="25" t="s">
        <v>12</v>
      </c>
      <c r="D78" s="8" t="s">
        <v>87</v>
      </c>
      <c r="E78" s="27" t="s">
        <v>2</v>
      </c>
      <c r="F78" s="11"/>
      <c r="G78" s="11"/>
      <c r="H78" s="10"/>
      <c r="I78" s="10"/>
      <c r="J78" s="10"/>
      <c r="K78" s="10"/>
      <c r="L78" s="11">
        <f t="shared" ref="L78:AA79" si="30">72*7</f>
        <v>504</v>
      </c>
      <c r="M78" s="11">
        <f t="shared" si="30"/>
        <v>504</v>
      </c>
      <c r="N78" s="11">
        <f t="shared" si="30"/>
        <v>504</v>
      </c>
      <c r="O78" s="11">
        <f t="shared" si="30"/>
        <v>504</v>
      </c>
      <c r="P78" s="11">
        <f t="shared" si="30"/>
        <v>504</v>
      </c>
      <c r="Q78" s="11">
        <f t="shared" si="30"/>
        <v>504</v>
      </c>
      <c r="R78" s="11">
        <f t="shared" si="30"/>
        <v>504</v>
      </c>
      <c r="S78" s="11">
        <f t="shared" si="30"/>
        <v>504</v>
      </c>
      <c r="T78" s="11">
        <f t="shared" si="30"/>
        <v>504</v>
      </c>
      <c r="U78" s="11">
        <f t="shared" si="30"/>
        <v>504</v>
      </c>
      <c r="V78" s="11">
        <f t="shared" si="30"/>
        <v>504</v>
      </c>
      <c r="W78" s="11">
        <f t="shared" si="30"/>
        <v>504</v>
      </c>
      <c r="X78" s="11">
        <f t="shared" si="30"/>
        <v>504</v>
      </c>
      <c r="Y78" s="11">
        <f t="shared" si="30"/>
        <v>504</v>
      </c>
      <c r="Z78" s="11">
        <f t="shared" si="30"/>
        <v>504</v>
      </c>
      <c r="AA78" s="11">
        <f t="shared" si="30"/>
        <v>504</v>
      </c>
      <c r="AB78" s="11">
        <f t="shared" ref="Y78:AB79" si="31">72*7</f>
        <v>504</v>
      </c>
      <c r="AC78" s="10"/>
    </row>
    <row r="79" spans="1:29" x14ac:dyDescent="0.3">
      <c r="A79" s="19">
        <v>100087</v>
      </c>
      <c r="B79" s="8" t="s">
        <v>0</v>
      </c>
      <c r="C79" s="25" t="s">
        <v>12</v>
      </c>
      <c r="D79" s="8" t="s">
        <v>88</v>
      </c>
      <c r="E79" s="27" t="s">
        <v>2</v>
      </c>
      <c r="F79" s="11"/>
      <c r="G79" s="11"/>
      <c r="H79" s="10"/>
      <c r="I79" s="10"/>
      <c r="J79" s="10"/>
      <c r="K79" s="10"/>
      <c r="L79" s="11">
        <f t="shared" si="30"/>
        <v>504</v>
      </c>
      <c r="M79" s="11">
        <f t="shared" si="30"/>
        <v>504</v>
      </c>
      <c r="N79" s="11">
        <f t="shared" si="30"/>
        <v>504</v>
      </c>
      <c r="O79" s="11">
        <f t="shared" si="30"/>
        <v>504</v>
      </c>
      <c r="P79" s="11">
        <f t="shared" si="30"/>
        <v>504</v>
      </c>
      <c r="Q79" s="11">
        <f t="shared" si="30"/>
        <v>504</v>
      </c>
      <c r="R79" s="11">
        <f t="shared" si="30"/>
        <v>504</v>
      </c>
      <c r="S79" s="11">
        <f t="shared" si="30"/>
        <v>504</v>
      </c>
      <c r="T79" s="11">
        <f t="shared" si="30"/>
        <v>504</v>
      </c>
      <c r="U79" s="11">
        <f t="shared" si="30"/>
        <v>504</v>
      </c>
      <c r="V79" s="11">
        <f t="shared" si="30"/>
        <v>504</v>
      </c>
      <c r="W79" s="11">
        <f t="shared" si="30"/>
        <v>504</v>
      </c>
      <c r="X79" s="11">
        <f t="shared" si="30"/>
        <v>504</v>
      </c>
      <c r="Y79" s="11">
        <f t="shared" si="31"/>
        <v>504</v>
      </c>
      <c r="Z79" s="11">
        <f t="shared" si="31"/>
        <v>504</v>
      </c>
      <c r="AA79" s="11">
        <f t="shared" si="31"/>
        <v>504</v>
      </c>
      <c r="AB79" s="11">
        <f t="shared" si="31"/>
        <v>504</v>
      </c>
      <c r="AC79" s="10"/>
    </row>
    <row r="80" spans="1:29" x14ac:dyDescent="0.3">
      <c r="A80" s="19">
        <v>100088</v>
      </c>
      <c r="B80" s="8" t="s">
        <v>0</v>
      </c>
      <c r="C80" s="25" t="s">
        <v>12</v>
      </c>
      <c r="D80" s="8" t="s">
        <v>89</v>
      </c>
      <c r="E80" s="27" t="s">
        <v>2</v>
      </c>
      <c r="F80" s="10"/>
      <c r="G80" s="10"/>
      <c r="H80" s="10"/>
      <c r="I80" s="10"/>
      <c r="J80" s="10"/>
      <c r="K80" s="10"/>
      <c r="L80" s="10"/>
      <c r="M80" s="10"/>
      <c r="N80" s="10"/>
      <c r="O80" s="10"/>
      <c r="P80" s="10"/>
      <c r="Q80" s="10">
        <v>2016</v>
      </c>
      <c r="R80" s="10">
        <v>2016</v>
      </c>
      <c r="S80" s="10">
        <v>2016</v>
      </c>
      <c r="T80" s="10">
        <v>2016</v>
      </c>
      <c r="U80" s="10">
        <v>2016</v>
      </c>
      <c r="V80" s="10">
        <v>2016</v>
      </c>
      <c r="W80" s="10">
        <v>2016</v>
      </c>
      <c r="X80" s="10">
        <v>2016</v>
      </c>
      <c r="Y80" s="10">
        <v>2016</v>
      </c>
      <c r="Z80" s="10">
        <v>2016</v>
      </c>
      <c r="AA80" s="10">
        <v>2016</v>
      </c>
      <c r="AB80" s="10">
        <v>2016</v>
      </c>
      <c r="AC80" s="10"/>
    </row>
    <row r="81" spans="1:29" x14ac:dyDescent="0.3">
      <c r="A81" s="19">
        <v>100089</v>
      </c>
      <c r="B81" s="8" t="s">
        <v>0</v>
      </c>
      <c r="C81" s="25" t="s">
        <v>12</v>
      </c>
      <c r="D81" s="8" t="s">
        <v>90</v>
      </c>
      <c r="E81" s="27" t="s">
        <v>2</v>
      </c>
      <c r="F81" s="10"/>
      <c r="G81" s="10"/>
      <c r="H81" s="10"/>
      <c r="I81" s="10"/>
      <c r="J81" s="10"/>
      <c r="K81" s="10"/>
      <c r="L81" s="10"/>
      <c r="M81" s="10"/>
      <c r="N81" s="10"/>
      <c r="O81" s="10"/>
      <c r="P81" s="10"/>
      <c r="Q81" s="10"/>
      <c r="R81" s="10"/>
      <c r="S81" s="10"/>
      <c r="T81" s="10"/>
      <c r="U81" s="10">
        <v>1008</v>
      </c>
      <c r="V81" s="10">
        <v>1008</v>
      </c>
      <c r="W81" s="10">
        <v>1008</v>
      </c>
      <c r="X81" s="10">
        <v>1008</v>
      </c>
      <c r="Y81" s="10">
        <v>1008</v>
      </c>
      <c r="Z81" s="10">
        <v>1008</v>
      </c>
      <c r="AA81" s="10">
        <v>1008</v>
      </c>
      <c r="AB81" s="10">
        <v>1008</v>
      </c>
      <c r="AC81" s="10"/>
    </row>
    <row r="82" spans="1:29" x14ac:dyDescent="0.3">
      <c r="A82" s="19">
        <v>100090</v>
      </c>
      <c r="B82" s="8" t="s">
        <v>0</v>
      </c>
      <c r="C82" s="25" t="s">
        <v>12</v>
      </c>
      <c r="D82" s="8" t="s">
        <v>91</v>
      </c>
      <c r="E82" s="27" t="s">
        <v>2</v>
      </c>
      <c r="F82" s="10"/>
      <c r="G82" s="10"/>
      <c r="H82" s="10"/>
      <c r="I82" s="10"/>
      <c r="J82" s="10"/>
      <c r="K82" s="10"/>
      <c r="L82" s="10"/>
      <c r="M82" s="10"/>
      <c r="N82" s="10"/>
      <c r="O82" s="10"/>
      <c r="P82" s="10"/>
      <c r="Q82" s="10"/>
      <c r="R82" s="10"/>
      <c r="S82" s="10"/>
      <c r="T82" s="10"/>
      <c r="U82" s="10">
        <v>1008</v>
      </c>
      <c r="V82" s="10">
        <v>1008</v>
      </c>
      <c r="W82" s="10">
        <v>1008</v>
      </c>
      <c r="X82" s="10">
        <v>1008</v>
      </c>
      <c r="Y82" s="10">
        <v>1008</v>
      </c>
      <c r="Z82" s="10">
        <v>1008</v>
      </c>
      <c r="AA82" s="10">
        <v>1008</v>
      </c>
      <c r="AB82" s="10">
        <v>1008</v>
      </c>
      <c r="AC82" s="10"/>
    </row>
    <row r="83" spans="1:29" x14ac:dyDescent="0.3">
      <c r="A83" s="19">
        <v>100091</v>
      </c>
      <c r="B83" s="8" t="s">
        <v>0</v>
      </c>
      <c r="C83" s="25" t="s">
        <v>12</v>
      </c>
      <c r="D83" s="8" t="s">
        <v>92</v>
      </c>
      <c r="E83" s="27" t="s">
        <v>2</v>
      </c>
      <c r="F83" s="10"/>
      <c r="G83" s="10"/>
      <c r="H83" s="10"/>
      <c r="I83" s="10"/>
      <c r="J83" s="10"/>
      <c r="K83" s="10"/>
      <c r="L83" s="10"/>
      <c r="M83" s="10"/>
      <c r="N83" s="10"/>
      <c r="O83" s="10"/>
      <c r="P83" s="10"/>
      <c r="Q83" s="10"/>
      <c r="R83" s="10"/>
      <c r="S83" s="10"/>
      <c r="T83" s="10"/>
      <c r="U83" s="10">
        <v>1008</v>
      </c>
      <c r="V83" s="10">
        <v>1008</v>
      </c>
      <c r="W83" s="10">
        <v>1008</v>
      </c>
      <c r="X83" s="10">
        <v>1008</v>
      </c>
      <c r="Y83" s="10">
        <v>1008</v>
      </c>
      <c r="Z83" s="10">
        <v>1008</v>
      </c>
      <c r="AA83" s="10">
        <v>1008</v>
      </c>
      <c r="AB83" s="10">
        <v>1008</v>
      </c>
      <c r="AC83" s="10"/>
    </row>
    <row r="84" spans="1:29" x14ac:dyDescent="0.3">
      <c r="A84" s="19">
        <v>100092</v>
      </c>
      <c r="B84" s="8" t="s">
        <v>0</v>
      </c>
      <c r="C84" s="25" t="s">
        <v>12</v>
      </c>
      <c r="D84" s="8" t="s">
        <v>93</v>
      </c>
      <c r="E84" s="27" t="s">
        <v>2</v>
      </c>
      <c r="F84" s="10"/>
      <c r="G84" s="10"/>
      <c r="H84" s="10"/>
      <c r="I84" s="10"/>
      <c r="J84" s="10"/>
      <c r="K84" s="10"/>
      <c r="L84" s="10"/>
      <c r="M84" s="10"/>
      <c r="N84" s="10"/>
      <c r="O84" s="10"/>
      <c r="P84" s="10"/>
      <c r="Q84" s="10">
        <v>2016</v>
      </c>
      <c r="R84" s="10">
        <v>2016</v>
      </c>
      <c r="S84" s="10">
        <v>2016</v>
      </c>
      <c r="T84" s="10">
        <v>2016</v>
      </c>
      <c r="U84" s="10">
        <v>2016</v>
      </c>
      <c r="V84" s="10">
        <v>2016</v>
      </c>
      <c r="W84" s="10">
        <v>2016</v>
      </c>
      <c r="X84" s="10">
        <v>2016</v>
      </c>
      <c r="Y84" s="10">
        <v>2016</v>
      </c>
      <c r="Z84" s="10">
        <v>2016</v>
      </c>
      <c r="AA84" s="10">
        <v>2016</v>
      </c>
      <c r="AB84" s="10">
        <v>2016</v>
      </c>
      <c r="AC84" s="10"/>
    </row>
    <row r="85" spans="1:29" ht="13.8" x14ac:dyDescent="0.25">
      <c r="A85" s="19">
        <v>100093</v>
      </c>
      <c r="B85" s="8" t="s">
        <v>13</v>
      </c>
      <c r="C85" s="8" t="s">
        <v>14</v>
      </c>
      <c r="D85" s="8" t="s">
        <v>94</v>
      </c>
      <c r="E85" s="27" t="s">
        <v>2</v>
      </c>
      <c r="F85" s="10"/>
      <c r="G85" s="10"/>
      <c r="H85" s="10"/>
      <c r="I85" s="10"/>
      <c r="J85" s="10"/>
      <c r="K85" s="10"/>
      <c r="L85" s="10"/>
      <c r="M85" s="10"/>
      <c r="N85" s="10"/>
      <c r="O85" s="10"/>
      <c r="P85" s="10"/>
      <c r="Q85" s="10"/>
      <c r="R85" s="13"/>
      <c r="S85" s="13"/>
      <c r="T85" s="13"/>
      <c r="U85" s="13"/>
      <c r="V85" s="13">
        <f t="shared" ref="V85:AB85" si="32">35*72</f>
        <v>2520</v>
      </c>
      <c r="W85" s="13">
        <f t="shared" si="32"/>
        <v>2520</v>
      </c>
      <c r="X85" s="13">
        <f t="shared" si="32"/>
        <v>2520</v>
      </c>
      <c r="Y85" s="13">
        <f t="shared" si="32"/>
        <v>2520</v>
      </c>
      <c r="Z85" s="13">
        <f t="shared" si="32"/>
        <v>2520</v>
      </c>
      <c r="AA85" s="13">
        <f t="shared" si="32"/>
        <v>2520</v>
      </c>
      <c r="AB85" s="13">
        <f t="shared" si="32"/>
        <v>2520</v>
      </c>
      <c r="AC85" s="13"/>
    </row>
    <row r="86" spans="1:29" ht="13.8" x14ac:dyDescent="0.25">
      <c r="A86" s="19">
        <v>100094</v>
      </c>
      <c r="B86" s="8" t="s">
        <v>13</v>
      </c>
      <c r="C86" s="8" t="s">
        <v>14</v>
      </c>
      <c r="D86" s="8" t="s">
        <v>94</v>
      </c>
      <c r="E86" s="27" t="s">
        <v>15</v>
      </c>
      <c r="F86" s="10"/>
      <c r="G86" s="10"/>
      <c r="H86" s="10"/>
      <c r="I86" s="10"/>
      <c r="J86" s="10"/>
      <c r="K86" s="10"/>
      <c r="L86" s="10"/>
      <c r="M86" s="10"/>
      <c r="N86" s="10"/>
      <c r="O86" s="10"/>
      <c r="P86" s="10"/>
      <c r="Q86" s="10"/>
      <c r="R86" s="13"/>
      <c r="S86" s="10"/>
      <c r="T86" s="10"/>
      <c r="U86" s="13"/>
      <c r="V86" s="13"/>
      <c r="W86" s="13"/>
      <c r="X86" s="13"/>
      <c r="Y86" s="13">
        <f t="shared" ref="V86:AB90" si="33">120*21</f>
        <v>2520</v>
      </c>
      <c r="Z86" s="13">
        <f t="shared" si="33"/>
        <v>2520</v>
      </c>
      <c r="AA86" s="13">
        <f t="shared" si="33"/>
        <v>2520</v>
      </c>
      <c r="AB86" s="13">
        <f t="shared" si="33"/>
        <v>2520</v>
      </c>
      <c r="AC86" s="13"/>
    </row>
    <row r="87" spans="1:29" ht="13.8" x14ac:dyDescent="0.25">
      <c r="A87" s="19">
        <v>100095</v>
      </c>
      <c r="B87" s="8" t="s">
        <v>13</v>
      </c>
      <c r="C87" s="8" t="s">
        <v>14</v>
      </c>
      <c r="D87" s="8" t="s">
        <v>94</v>
      </c>
      <c r="E87" s="27" t="s">
        <v>45</v>
      </c>
      <c r="F87" s="13"/>
      <c r="G87" s="13"/>
      <c r="H87" s="10"/>
      <c r="I87" s="10"/>
      <c r="J87" s="10"/>
      <c r="K87" s="10"/>
      <c r="L87" s="10"/>
      <c r="M87" s="10"/>
      <c r="N87" s="13">
        <f t="shared" ref="N87:Q87" si="34">120*21</f>
        <v>2520</v>
      </c>
      <c r="O87" s="13">
        <f t="shared" si="34"/>
        <v>2520</v>
      </c>
      <c r="P87" s="13">
        <f t="shared" si="34"/>
        <v>2520</v>
      </c>
      <c r="Q87" s="13">
        <f t="shared" si="34"/>
        <v>2520</v>
      </c>
      <c r="R87" s="13">
        <f t="shared" ref="R87:U90" si="35">120*21</f>
        <v>2520</v>
      </c>
      <c r="S87" s="13">
        <f t="shared" si="35"/>
        <v>2520</v>
      </c>
      <c r="T87" s="13">
        <f t="shared" si="35"/>
        <v>2520</v>
      </c>
      <c r="U87" s="13">
        <f t="shared" si="35"/>
        <v>2520</v>
      </c>
      <c r="V87" s="13">
        <f t="shared" si="33"/>
        <v>2520</v>
      </c>
      <c r="W87" s="13">
        <f t="shared" si="33"/>
        <v>2520</v>
      </c>
      <c r="X87" s="13">
        <f t="shared" si="33"/>
        <v>2520</v>
      </c>
      <c r="Y87" s="13">
        <f t="shared" si="33"/>
        <v>2520</v>
      </c>
      <c r="Z87" s="13">
        <f t="shared" si="33"/>
        <v>2520</v>
      </c>
      <c r="AA87" s="13">
        <f t="shared" si="33"/>
        <v>2520</v>
      </c>
      <c r="AB87" s="13">
        <f t="shared" si="33"/>
        <v>2520</v>
      </c>
      <c r="AC87" s="13"/>
    </row>
    <row r="88" spans="1:29" ht="13.8" x14ac:dyDescent="0.25">
      <c r="A88" s="19">
        <v>100096</v>
      </c>
      <c r="B88" s="8" t="s">
        <v>13</v>
      </c>
      <c r="C88" s="8" t="s">
        <v>14</v>
      </c>
      <c r="D88" s="8" t="s">
        <v>95</v>
      </c>
      <c r="E88" s="27" t="s">
        <v>2</v>
      </c>
      <c r="F88" s="10"/>
      <c r="G88" s="10"/>
      <c r="H88" s="10"/>
      <c r="I88" s="10"/>
      <c r="J88" s="10"/>
      <c r="K88" s="10"/>
      <c r="L88" s="10"/>
      <c r="M88" s="10"/>
      <c r="N88" s="10"/>
      <c r="O88" s="10"/>
      <c r="P88" s="10"/>
      <c r="Q88" s="10"/>
      <c r="R88" s="13"/>
      <c r="S88" s="13"/>
      <c r="T88" s="13"/>
      <c r="U88" s="13"/>
      <c r="V88" s="13">
        <f t="shared" ref="V88:Y88" si="36">35*72</f>
        <v>2520</v>
      </c>
      <c r="W88" s="13">
        <f t="shared" si="36"/>
        <v>2520</v>
      </c>
      <c r="X88" s="13">
        <f t="shared" si="36"/>
        <v>2520</v>
      </c>
      <c r="Y88" s="13">
        <f t="shared" si="36"/>
        <v>2520</v>
      </c>
      <c r="Z88" s="13">
        <f t="shared" ref="Z88:AB88" si="37">72*35</f>
        <v>2520</v>
      </c>
      <c r="AA88" s="13">
        <f t="shared" si="37"/>
        <v>2520</v>
      </c>
      <c r="AB88" s="13">
        <f t="shared" si="37"/>
        <v>2520</v>
      </c>
      <c r="AC88" s="13"/>
    </row>
    <row r="89" spans="1:29" ht="13.8" x14ac:dyDescent="0.25">
      <c r="A89" s="19">
        <v>100097</v>
      </c>
      <c r="B89" s="8" t="s">
        <v>13</v>
      </c>
      <c r="C89" s="8" t="s">
        <v>14</v>
      </c>
      <c r="D89" s="8" t="s">
        <v>95</v>
      </c>
      <c r="E89" s="27" t="s">
        <v>15</v>
      </c>
      <c r="F89" s="10"/>
      <c r="G89" s="10"/>
      <c r="H89" s="10"/>
      <c r="I89" s="10"/>
      <c r="J89" s="10"/>
      <c r="K89" s="10"/>
      <c r="L89" s="10"/>
      <c r="M89" s="10"/>
      <c r="N89" s="10"/>
      <c r="O89" s="10"/>
      <c r="P89" s="10"/>
      <c r="Q89" s="10"/>
      <c r="R89" s="13"/>
      <c r="S89" s="10"/>
      <c r="T89" s="10"/>
      <c r="U89" s="13"/>
      <c r="V89" s="13"/>
      <c r="W89" s="13"/>
      <c r="X89" s="13"/>
      <c r="Y89" s="13">
        <f t="shared" si="33"/>
        <v>2520</v>
      </c>
      <c r="Z89" s="13">
        <f t="shared" si="33"/>
        <v>2520</v>
      </c>
      <c r="AA89" s="13">
        <f t="shared" si="33"/>
        <v>2520</v>
      </c>
      <c r="AB89" s="13">
        <f t="shared" si="33"/>
        <v>2520</v>
      </c>
      <c r="AC89" s="13"/>
    </row>
    <row r="90" spans="1:29" ht="13.8" x14ac:dyDescent="0.25">
      <c r="A90" s="19">
        <v>100098</v>
      </c>
      <c r="B90" s="8" t="s">
        <v>13</v>
      </c>
      <c r="C90" s="8" t="s">
        <v>14</v>
      </c>
      <c r="D90" s="8" t="s">
        <v>95</v>
      </c>
      <c r="E90" s="27" t="s">
        <v>45</v>
      </c>
      <c r="F90" s="13"/>
      <c r="G90" s="13"/>
      <c r="H90" s="10"/>
      <c r="I90" s="10"/>
      <c r="J90" s="10"/>
      <c r="K90" s="10"/>
      <c r="L90" s="10"/>
      <c r="M90" s="10"/>
      <c r="N90" s="13">
        <f t="shared" ref="N90:Q90" si="38">120*21</f>
        <v>2520</v>
      </c>
      <c r="O90" s="13">
        <f t="shared" si="38"/>
        <v>2520</v>
      </c>
      <c r="P90" s="13">
        <f t="shared" si="38"/>
        <v>2520</v>
      </c>
      <c r="Q90" s="13">
        <f t="shared" si="38"/>
        <v>2520</v>
      </c>
      <c r="R90" s="13">
        <f t="shared" si="35"/>
        <v>2520</v>
      </c>
      <c r="S90" s="13">
        <f t="shared" si="35"/>
        <v>2520</v>
      </c>
      <c r="T90" s="13">
        <f t="shared" si="35"/>
        <v>2520</v>
      </c>
      <c r="U90" s="13">
        <f t="shared" si="35"/>
        <v>2520</v>
      </c>
      <c r="V90" s="13">
        <f t="shared" si="33"/>
        <v>2520</v>
      </c>
      <c r="W90" s="13">
        <f t="shared" si="33"/>
        <v>2520</v>
      </c>
      <c r="X90" s="13">
        <f t="shared" si="33"/>
        <v>2520</v>
      </c>
      <c r="Y90" s="13">
        <f t="shared" si="33"/>
        <v>2520</v>
      </c>
      <c r="Z90" s="13">
        <f t="shared" si="33"/>
        <v>2520</v>
      </c>
      <c r="AA90" s="13">
        <f t="shared" si="33"/>
        <v>2520</v>
      </c>
      <c r="AB90" s="13">
        <f t="shared" si="33"/>
        <v>2520</v>
      </c>
      <c r="AC90" s="13"/>
    </row>
    <row r="91" spans="1:29" ht="13.8" x14ac:dyDescent="0.25">
      <c r="A91" s="19">
        <v>100099</v>
      </c>
      <c r="B91" s="8" t="s">
        <v>13</v>
      </c>
      <c r="C91" s="8" t="s">
        <v>14</v>
      </c>
      <c r="D91" s="8" t="s">
        <v>96</v>
      </c>
      <c r="E91" s="27" t="s">
        <v>2</v>
      </c>
      <c r="F91" s="10"/>
      <c r="G91" s="10"/>
      <c r="H91" s="10"/>
      <c r="I91" s="10"/>
      <c r="J91" s="10"/>
      <c r="K91" s="10"/>
      <c r="L91" s="10"/>
      <c r="M91" s="10"/>
      <c r="N91" s="10"/>
      <c r="O91" s="10"/>
      <c r="P91" s="10"/>
      <c r="Q91" s="10"/>
      <c r="R91" s="13"/>
      <c r="S91" s="13"/>
      <c r="T91" s="13"/>
      <c r="U91" s="13"/>
      <c r="V91" s="13">
        <f t="shared" ref="V91:AB91" si="39">70*72</f>
        <v>5040</v>
      </c>
      <c r="W91" s="13">
        <f t="shared" si="39"/>
        <v>5040</v>
      </c>
      <c r="X91" s="13">
        <f t="shared" si="39"/>
        <v>5040</v>
      </c>
      <c r="Y91" s="13">
        <f t="shared" si="39"/>
        <v>5040</v>
      </c>
      <c r="Z91" s="13">
        <f t="shared" si="39"/>
        <v>5040</v>
      </c>
      <c r="AA91" s="13">
        <f t="shared" si="39"/>
        <v>5040</v>
      </c>
      <c r="AB91" s="13">
        <f t="shared" si="39"/>
        <v>5040</v>
      </c>
      <c r="AC91" s="13"/>
    </row>
    <row r="92" spans="1:29" ht="13.8" x14ac:dyDescent="0.25">
      <c r="A92" s="19">
        <v>100100</v>
      </c>
      <c r="B92" s="8" t="s">
        <v>13</v>
      </c>
      <c r="C92" s="8" t="s">
        <v>14</v>
      </c>
      <c r="D92" s="8" t="s">
        <v>96</v>
      </c>
      <c r="E92" s="27" t="s">
        <v>15</v>
      </c>
      <c r="F92" s="10"/>
      <c r="G92" s="10"/>
      <c r="H92" s="10"/>
      <c r="I92" s="10"/>
      <c r="J92" s="10"/>
      <c r="K92" s="10"/>
      <c r="L92" s="10"/>
      <c r="M92" s="10"/>
      <c r="N92" s="10"/>
      <c r="O92" s="10"/>
      <c r="P92" s="10"/>
      <c r="Q92" s="10"/>
      <c r="R92" s="13"/>
      <c r="S92" s="10"/>
      <c r="T92" s="10"/>
      <c r="U92" s="13"/>
      <c r="V92" s="13"/>
      <c r="W92" s="13"/>
      <c r="X92" s="13"/>
      <c r="Y92" s="13">
        <v>5019</v>
      </c>
      <c r="Z92" s="13">
        <v>5019</v>
      </c>
      <c r="AA92" s="13">
        <v>5019</v>
      </c>
      <c r="AB92" s="13">
        <v>5019</v>
      </c>
      <c r="AC92" s="13"/>
    </row>
    <row r="93" spans="1:29" ht="13.8" x14ac:dyDescent="0.25">
      <c r="A93" s="19">
        <v>100101</v>
      </c>
      <c r="B93" s="8" t="s">
        <v>13</v>
      </c>
      <c r="C93" s="8" t="s">
        <v>14</v>
      </c>
      <c r="D93" s="8" t="s">
        <v>96</v>
      </c>
      <c r="E93" s="27" t="s">
        <v>45</v>
      </c>
      <c r="F93" s="13"/>
      <c r="G93" s="13"/>
      <c r="H93" s="10"/>
      <c r="I93" s="10"/>
      <c r="J93" s="10"/>
      <c r="K93" s="10"/>
      <c r="L93" s="10"/>
      <c r="M93" s="10"/>
      <c r="N93" s="13">
        <f t="shared" ref="N93:AB93" si="40">70*72</f>
        <v>5040</v>
      </c>
      <c r="O93" s="13">
        <f t="shared" si="40"/>
        <v>5040</v>
      </c>
      <c r="P93" s="13">
        <f t="shared" si="40"/>
        <v>5040</v>
      </c>
      <c r="Q93" s="13">
        <f t="shared" si="40"/>
        <v>5040</v>
      </c>
      <c r="R93" s="13">
        <f t="shared" si="40"/>
        <v>5040</v>
      </c>
      <c r="S93" s="13">
        <f t="shared" si="40"/>
        <v>5040</v>
      </c>
      <c r="T93" s="13">
        <f t="shared" si="40"/>
        <v>5040</v>
      </c>
      <c r="U93" s="13">
        <f t="shared" si="40"/>
        <v>5040</v>
      </c>
      <c r="V93" s="13">
        <f t="shared" si="40"/>
        <v>5040</v>
      </c>
      <c r="W93" s="13">
        <f t="shared" si="40"/>
        <v>5040</v>
      </c>
      <c r="X93" s="13">
        <f t="shared" si="40"/>
        <v>5040</v>
      </c>
      <c r="Y93" s="13">
        <f t="shared" si="40"/>
        <v>5040</v>
      </c>
      <c r="Z93" s="13">
        <f t="shared" si="40"/>
        <v>5040</v>
      </c>
      <c r="AA93" s="13">
        <f t="shared" si="40"/>
        <v>5040</v>
      </c>
      <c r="AB93" s="13">
        <f t="shared" si="40"/>
        <v>5040</v>
      </c>
      <c r="AC93" s="13"/>
    </row>
    <row r="94" spans="1:29" ht="13.8" x14ac:dyDescent="0.25">
      <c r="A94" s="19">
        <v>100102</v>
      </c>
      <c r="B94" s="8" t="s">
        <v>13</v>
      </c>
      <c r="C94" s="8" t="s">
        <v>16</v>
      </c>
      <c r="D94" s="8" t="s">
        <v>97</v>
      </c>
      <c r="E94" s="27" t="s">
        <v>2</v>
      </c>
      <c r="F94" s="10"/>
      <c r="G94" s="10"/>
      <c r="H94" s="10"/>
      <c r="I94" s="10"/>
      <c r="J94" s="10"/>
      <c r="K94" s="10"/>
      <c r="L94" s="10"/>
      <c r="M94" s="10"/>
      <c r="N94" s="13"/>
      <c r="O94" s="10"/>
      <c r="P94" s="10"/>
      <c r="Q94" s="10"/>
      <c r="R94" s="10"/>
      <c r="S94" s="10"/>
      <c r="T94" s="10"/>
      <c r="U94" s="10"/>
      <c r="V94" s="10">
        <f t="shared" ref="V94:AB94" si="41">7*72</f>
        <v>504</v>
      </c>
      <c r="W94" s="10">
        <f t="shared" si="41"/>
        <v>504</v>
      </c>
      <c r="X94" s="10">
        <f t="shared" si="41"/>
        <v>504</v>
      </c>
      <c r="Y94" s="10">
        <f t="shared" si="41"/>
        <v>504</v>
      </c>
      <c r="Z94" s="10">
        <f t="shared" si="41"/>
        <v>504</v>
      </c>
      <c r="AA94" s="10">
        <f t="shared" si="41"/>
        <v>504</v>
      </c>
      <c r="AB94" s="10">
        <f t="shared" si="41"/>
        <v>504</v>
      </c>
      <c r="AC94" s="10"/>
    </row>
    <row r="95" spans="1:29" ht="13.8" x14ac:dyDescent="0.25">
      <c r="A95" s="19">
        <v>100103</v>
      </c>
      <c r="B95" s="8" t="s">
        <v>13</v>
      </c>
      <c r="C95" s="8" t="s">
        <v>16</v>
      </c>
      <c r="D95" s="8" t="s">
        <v>97</v>
      </c>
      <c r="E95" s="27" t="s">
        <v>15</v>
      </c>
      <c r="F95" s="10"/>
      <c r="G95" s="10"/>
      <c r="H95" s="10"/>
      <c r="I95" s="10"/>
      <c r="J95" s="10"/>
      <c r="K95" s="10"/>
      <c r="L95" s="10"/>
      <c r="M95" s="10"/>
      <c r="N95" s="13"/>
      <c r="O95" s="10"/>
      <c r="P95" s="10"/>
      <c r="Q95" s="13"/>
      <c r="R95" s="10"/>
      <c r="S95" s="10"/>
      <c r="T95" s="10"/>
      <c r="U95" s="10"/>
      <c r="V95" s="10"/>
      <c r="W95" s="10"/>
      <c r="X95" s="10"/>
      <c r="Y95" s="10">
        <f t="shared" ref="Y95:AB95" si="42">24*21</f>
        <v>504</v>
      </c>
      <c r="Z95" s="10">
        <f t="shared" si="42"/>
        <v>504</v>
      </c>
      <c r="AA95" s="10">
        <f t="shared" si="42"/>
        <v>504</v>
      </c>
      <c r="AB95" s="10">
        <f t="shared" si="42"/>
        <v>504</v>
      </c>
      <c r="AC95" s="10"/>
    </row>
    <row r="96" spans="1:29" ht="13.8" x14ac:dyDescent="0.25">
      <c r="A96" s="19">
        <v>100104</v>
      </c>
      <c r="B96" s="8" t="s">
        <v>13</v>
      </c>
      <c r="C96" s="8" t="s">
        <v>16</v>
      </c>
      <c r="D96" s="8" t="s">
        <v>97</v>
      </c>
      <c r="E96" s="27" t="s">
        <v>45</v>
      </c>
      <c r="F96" s="10"/>
      <c r="G96" s="10"/>
      <c r="H96" s="10"/>
      <c r="I96" s="10"/>
      <c r="J96" s="10"/>
      <c r="K96" s="10"/>
      <c r="L96" s="10"/>
      <c r="M96" s="10"/>
      <c r="N96" s="10">
        <f t="shared" ref="N96:AB96" si="43">7*72</f>
        <v>504</v>
      </c>
      <c r="O96" s="10">
        <f t="shared" si="43"/>
        <v>504</v>
      </c>
      <c r="P96" s="10">
        <f t="shared" si="43"/>
        <v>504</v>
      </c>
      <c r="Q96" s="10">
        <f t="shared" si="43"/>
        <v>504</v>
      </c>
      <c r="R96" s="10">
        <f t="shared" si="43"/>
        <v>504</v>
      </c>
      <c r="S96" s="10">
        <f t="shared" si="43"/>
        <v>504</v>
      </c>
      <c r="T96" s="10">
        <f t="shared" si="43"/>
        <v>504</v>
      </c>
      <c r="U96" s="10">
        <f t="shared" si="43"/>
        <v>504</v>
      </c>
      <c r="V96" s="10">
        <f t="shared" si="43"/>
        <v>504</v>
      </c>
      <c r="W96" s="10">
        <f t="shared" si="43"/>
        <v>504</v>
      </c>
      <c r="X96" s="10">
        <f t="shared" si="43"/>
        <v>504</v>
      </c>
      <c r="Y96" s="10">
        <f t="shared" si="43"/>
        <v>504</v>
      </c>
      <c r="Z96" s="10">
        <f t="shared" si="43"/>
        <v>504</v>
      </c>
      <c r="AA96" s="10">
        <f t="shared" si="43"/>
        <v>504</v>
      </c>
      <c r="AB96" s="10">
        <f t="shared" si="43"/>
        <v>504</v>
      </c>
      <c r="AC96" s="10"/>
    </row>
    <row r="97" spans="1:29" ht="13.8" x14ac:dyDescent="0.25">
      <c r="A97" s="19">
        <v>100105</v>
      </c>
      <c r="B97" s="8" t="s">
        <v>13</v>
      </c>
      <c r="C97" s="8" t="s">
        <v>16</v>
      </c>
      <c r="D97" s="8" t="s">
        <v>98</v>
      </c>
      <c r="E97" s="27" t="s">
        <v>2</v>
      </c>
      <c r="F97" s="10"/>
      <c r="G97" s="10"/>
      <c r="H97" s="10"/>
      <c r="I97" s="10"/>
      <c r="J97" s="10"/>
      <c r="K97" s="10"/>
      <c r="L97" s="10"/>
      <c r="M97" s="10"/>
      <c r="N97" s="10"/>
      <c r="O97" s="10"/>
      <c r="P97" s="10"/>
      <c r="Q97" s="10"/>
      <c r="R97" s="10"/>
      <c r="S97" s="10"/>
      <c r="T97" s="10"/>
      <c r="U97" s="10"/>
      <c r="V97" s="10">
        <f t="shared" ref="V97:AB97" si="44">49*72</f>
        <v>3528</v>
      </c>
      <c r="W97" s="10">
        <f t="shared" si="44"/>
        <v>3528</v>
      </c>
      <c r="X97" s="10">
        <f t="shared" si="44"/>
        <v>3528</v>
      </c>
      <c r="Y97" s="10">
        <f t="shared" si="44"/>
        <v>3528</v>
      </c>
      <c r="Z97" s="10">
        <f t="shared" si="44"/>
        <v>3528</v>
      </c>
      <c r="AA97" s="10">
        <f t="shared" si="44"/>
        <v>3528</v>
      </c>
      <c r="AB97" s="10">
        <f t="shared" si="44"/>
        <v>3528</v>
      </c>
      <c r="AC97" s="10"/>
    </row>
    <row r="98" spans="1:29" ht="13.8" x14ac:dyDescent="0.25">
      <c r="A98" s="19">
        <v>100106</v>
      </c>
      <c r="B98" s="8" t="s">
        <v>13</v>
      </c>
      <c r="C98" s="8" t="s">
        <v>16</v>
      </c>
      <c r="D98" s="8" t="s">
        <v>98</v>
      </c>
      <c r="E98" s="27" t="s">
        <v>15</v>
      </c>
      <c r="F98" s="10"/>
      <c r="G98" s="10"/>
      <c r="H98" s="10"/>
      <c r="I98" s="10"/>
      <c r="J98" s="10"/>
      <c r="K98" s="10"/>
      <c r="L98" s="10"/>
      <c r="M98" s="10"/>
      <c r="N98" s="10"/>
      <c r="O98" s="10"/>
      <c r="P98" s="10"/>
      <c r="Q98" s="10"/>
      <c r="R98" s="13"/>
      <c r="S98" s="10"/>
      <c r="T98" s="10"/>
      <c r="U98" s="13"/>
      <c r="V98" s="13"/>
      <c r="W98" s="13"/>
      <c r="X98" s="13">
        <f t="shared" ref="X98:AB98" si="45">167*21</f>
        <v>3507</v>
      </c>
      <c r="Y98" s="13">
        <f t="shared" si="45"/>
        <v>3507</v>
      </c>
      <c r="Z98" s="13">
        <f t="shared" si="45"/>
        <v>3507</v>
      </c>
      <c r="AA98" s="13">
        <f t="shared" si="45"/>
        <v>3507</v>
      </c>
      <c r="AB98" s="13">
        <f t="shared" si="45"/>
        <v>3507</v>
      </c>
      <c r="AC98" s="13"/>
    </row>
    <row r="99" spans="1:29" ht="13.8" x14ac:dyDescent="0.25">
      <c r="A99" s="19">
        <v>100107</v>
      </c>
      <c r="B99" s="8" t="s">
        <v>13</v>
      </c>
      <c r="C99" s="8" t="s">
        <v>16</v>
      </c>
      <c r="D99" s="8" t="s">
        <v>98</v>
      </c>
      <c r="E99" s="27" t="s">
        <v>45</v>
      </c>
      <c r="F99" s="10"/>
      <c r="G99" s="10"/>
      <c r="H99" s="10"/>
      <c r="I99" s="10"/>
      <c r="J99" s="10"/>
      <c r="K99" s="10"/>
      <c r="L99" s="10"/>
      <c r="M99" s="10"/>
      <c r="N99" s="10">
        <f t="shared" ref="N99:AB99" si="46">49*72</f>
        <v>3528</v>
      </c>
      <c r="O99" s="10">
        <f t="shared" si="46"/>
        <v>3528</v>
      </c>
      <c r="P99" s="10">
        <f t="shared" si="46"/>
        <v>3528</v>
      </c>
      <c r="Q99" s="10">
        <f t="shared" si="46"/>
        <v>3528</v>
      </c>
      <c r="R99" s="10">
        <f t="shared" si="46"/>
        <v>3528</v>
      </c>
      <c r="S99" s="10">
        <f t="shared" si="46"/>
        <v>3528</v>
      </c>
      <c r="T99" s="10">
        <f t="shared" si="46"/>
        <v>3528</v>
      </c>
      <c r="U99" s="10">
        <f t="shared" si="46"/>
        <v>3528</v>
      </c>
      <c r="V99" s="10">
        <f t="shared" si="46"/>
        <v>3528</v>
      </c>
      <c r="W99" s="10">
        <f t="shared" si="46"/>
        <v>3528</v>
      </c>
      <c r="X99" s="10">
        <f t="shared" si="46"/>
        <v>3528</v>
      </c>
      <c r="Y99" s="10">
        <f t="shared" si="46"/>
        <v>3528</v>
      </c>
      <c r="Z99" s="10">
        <f t="shared" si="46"/>
        <v>3528</v>
      </c>
      <c r="AA99" s="10">
        <f t="shared" si="46"/>
        <v>3528</v>
      </c>
      <c r="AB99" s="10">
        <f t="shared" si="46"/>
        <v>3528</v>
      </c>
      <c r="AC99" s="10"/>
    </row>
    <row r="100" spans="1:29" ht="13.8" x14ac:dyDescent="0.25">
      <c r="A100" s="19">
        <v>100108</v>
      </c>
      <c r="B100" s="8" t="s">
        <v>13</v>
      </c>
      <c r="C100" s="8" t="s">
        <v>16</v>
      </c>
      <c r="D100" s="8" t="s">
        <v>99</v>
      </c>
      <c r="E100" s="27" t="s">
        <v>2</v>
      </c>
      <c r="F100" s="10"/>
      <c r="G100" s="10"/>
      <c r="H100" s="10"/>
      <c r="I100" s="10"/>
      <c r="J100" s="10"/>
      <c r="K100" s="10"/>
      <c r="L100" s="10"/>
      <c r="M100" s="10"/>
      <c r="N100" s="10"/>
      <c r="O100" s="10"/>
      <c r="P100" s="10"/>
      <c r="Q100" s="10"/>
      <c r="R100" s="13"/>
      <c r="S100" s="13"/>
      <c r="T100" s="13"/>
      <c r="U100" s="13"/>
      <c r="V100" s="13">
        <f t="shared" ref="V100:Y100" si="47">35*72</f>
        <v>2520</v>
      </c>
      <c r="W100" s="13">
        <f t="shared" si="47"/>
        <v>2520</v>
      </c>
      <c r="X100" s="13">
        <f t="shared" si="47"/>
        <v>2520</v>
      </c>
      <c r="Y100" s="13">
        <f t="shared" si="47"/>
        <v>2520</v>
      </c>
      <c r="Z100" s="13">
        <f t="shared" ref="Z100:AB101" si="48">120*21</f>
        <v>2520</v>
      </c>
      <c r="AA100" s="13">
        <f t="shared" si="48"/>
        <v>2520</v>
      </c>
      <c r="AB100" s="13">
        <f t="shared" si="48"/>
        <v>2520</v>
      </c>
      <c r="AC100" s="13"/>
    </row>
    <row r="101" spans="1:29" ht="13.8" x14ac:dyDescent="0.25">
      <c r="A101" s="19">
        <v>100109</v>
      </c>
      <c r="B101" s="8" t="s">
        <v>13</v>
      </c>
      <c r="C101" s="8" t="s">
        <v>16</v>
      </c>
      <c r="D101" s="8" t="s">
        <v>99</v>
      </c>
      <c r="E101" s="27" t="s">
        <v>15</v>
      </c>
      <c r="F101" s="10"/>
      <c r="G101" s="10"/>
      <c r="H101" s="10"/>
      <c r="I101" s="10"/>
      <c r="J101" s="10"/>
      <c r="K101" s="10"/>
      <c r="L101" s="10"/>
      <c r="M101" s="10"/>
      <c r="N101" s="10"/>
      <c r="O101" s="10"/>
      <c r="P101" s="10"/>
      <c r="Q101" s="10"/>
      <c r="R101" s="13"/>
      <c r="S101" s="10"/>
      <c r="T101" s="10"/>
      <c r="U101" s="13"/>
      <c r="V101" s="13"/>
      <c r="W101" s="13"/>
      <c r="X101" s="13"/>
      <c r="Y101" s="13">
        <f t="shared" ref="V101:Y102" si="49">120*21</f>
        <v>2520</v>
      </c>
      <c r="Z101" s="13">
        <f t="shared" si="48"/>
        <v>2520</v>
      </c>
      <c r="AA101" s="13">
        <f t="shared" si="48"/>
        <v>2520</v>
      </c>
      <c r="AB101" s="13">
        <f t="shared" si="48"/>
        <v>2520</v>
      </c>
      <c r="AC101" s="13"/>
    </row>
    <row r="102" spans="1:29" ht="13.8" x14ac:dyDescent="0.25">
      <c r="A102" s="19">
        <v>100110</v>
      </c>
      <c r="B102" s="8" t="s">
        <v>13</v>
      </c>
      <c r="C102" s="8" t="s">
        <v>16</v>
      </c>
      <c r="D102" s="8" t="s">
        <v>99</v>
      </c>
      <c r="E102" s="27" t="s">
        <v>45</v>
      </c>
      <c r="F102" s="13"/>
      <c r="G102" s="13"/>
      <c r="H102" s="10"/>
      <c r="I102" s="10"/>
      <c r="J102" s="10"/>
      <c r="K102" s="10"/>
      <c r="L102" s="10"/>
      <c r="M102" s="10"/>
      <c r="N102" s="13">
        <f t="shared" ref="N102:U102" si="50">120*21</f>
        <v>2520</v>
      </c>
      <c r="O102" s="13">
        <f t="shared" si="50"/>
        <v>2520</v>
      </c>
      <c r="P102" s="13">
        <f t="shared" si="50"/>
        <v>2520</v>
      </c>
      <c r="Q102" s="13">
        <f t="shared" si="50"/>
        <v>2520</v>
      </c>
      <c r="R102" s="13">
        <f t="shared" si="50"/>
        <v>2520</v>
      </c>
      <c r="S102" s="13">
        <f t="shared" si="50"/>
        <v>2520</v>
      </c>
      <c r="T102" s="13">
        <f t="shared" si="50"/>
        <v>2520</v>
      </c>
      <c r="U102" s="13">
        <f t="shared" si="50"/>
        <v>2520</v>
      </c>
      <c r="V102" s="13">
        <f t="shared" si="49"/>
        <v>2520</v>
      </c>
      <c r="W102" s="13">
        <f t="shared" si="49"/>
        <v>2520</v>
      </c>
      <c r="X102" s="13">
        <f t="shared" si="49"/>
        <v>2520</v>
      </c>
      <c r="Y102" s="13">
        <f t="shared" si="49"/>
        <v>2520</v>
      </c>
      <c r="Z102" s="13">
        <f t="shared" ref="Z102:AB102" si="51">72*35</f>
        <v>2520</v>
      </c>
      <c r="AA102" s="13">
        <f t="shared" si="51"/>
        <v>2520</v>
      </c>
      <c r="AB102" s="13">
        <f t="shared" si="51"/>
        <v>2520</v>
      </c>
      <c r="AC102" s="13"/>
    </row>
    <row r="103" spans="1:29" ht="13.8" x14ac:dyDescent="0.25">
      <c r="A103" s="19">
        <v>100111</v>
      </c>
      <c r="B103" s="8" t="s">
        <v>13</v>
      </c>
      <c r="C103" s="8" t="s">
        <v>16</v>
      </c>
      <c r="D103" s="8" t="s">
        <v>100</v>
      </c>
      <c r="E103" s="27" t="s">
        <v>2</v>
      </c>
      <c r="F103" s="10"/>
      <c r="G103" s="10"/>
      <c r="H103" s="10"/>
      <c r="I103" s="10"/>
      <c r="J103" s="10"/>
      <c r="K103" s="10"/>
      <c r="L103" s="10"/>
      <c r="M103" s="10"/>
      <c r="N103" s="10"/>
      <c r="O103" s="10"/>
      <c r="P103" s="10"/>
      <c r="Q103" s="10"/>
      <c r="R103" s="10"/>
      <c r="S103" s="10"/>
      <c r="T103" s="10"/>
      <c r="U103" s="10"/>
      <c r="V103" s="10">
        <f t="shared" ref="V103:AB103" si="52">49*72</f>
        <v>3528</v>
      </c>
      <c r="W103" s="10">
        <f t="shared" si="52"/>
        <v>3528</v>
      </c>
      <c r="X103" s="10">
        <f t="shared" si="52"/>
        <v>3528</v>
      </c>
      <c r="Y103" s="10">
        <f t="shared" si="52"/>
        <v>3528</v>
      </c>
      <c r="Z103" s="10">
        <f t="shared" si="52"/>
        <v>3528</v>
      </c>
      <c r="AA103" s="10">
        <f t="shared" si="52"/>
        <v>3528</v>
      </c>
      <c r="AB103" s="10">
        <f t="shared" si="52"/>
        <v>3528</v>
      </c>
      <c r="AC103" s="10"/>
    </row>
    <row r="104" spans="1:29" ht="13.8" x14ac:dyDescent="0.25">
      <c r="A104" s="19">
        <v>100112</v>
      </c>
      <c r="B104" s="8" t="s">
        <v>13</v>
      </c>
      <c r="C104" s="8" t="s">
        <v>16</v>
      </c>
      <c r="D104" s="8" t="s">
        <v>100</v>
      </c>
      <c r="E104" s="27" t="s">
        <v>15</v>
      </c>
      <c r="F104" s="10"/>
      <c r="G104" s="10"/>
      <c r="H104" s="10"/>
      <c r="I104" s="10"/>
      <c r="J104" s="10"/>
      <c r="K104" s="10"/>
      <c r="L104" s="10"/>
      <c r="M104" s="10"/>
      <c r="N104" s="10"/>
      <c r="O104" s="10"/>
      <c r="P104" s="10"/>
      <c r="Q104" s="10"/>
      <c r="R104" s="13"/>
      <c r="S104" s="10"/>
      <c r="T104" s="10"/>
      <c r="U104" s="13"/>
      <c r="V104" s="13"/>
      <c r="W104" s="13"/>
      <c r="X104" s="13"/>
      <c r="Y104" s="13">
        <f t="shared" ref="Y104:AB104" si="53">167*21</f>
        <v>3507</v>
      </c>
      <c r="Z104" s="13">
        <f t="shared" si="53"/>
        <v>3507</v>
      </c>
      <c r="AA104" s="13">
        <f t="shared" si="53"/>
        <v>3507</v>
      </c>
      <c r="AB104" s="13">
        <f t="shared" si="53"/>
        <v>3507</v>
      </c>
      <c r="AC104" s="13"/>
    </row>
    <row r="105" spans="1:29" ht="13.8" x14ac:dyDescent="0.25">
      <c r="A105" s="19">
        <v>100113</v>
      </c>
      <c r="B105" s="8" t="s">
        <v>13</v>
      </c>
      <c r="C105" s="8" t="s">
        <v>16</v>
      </c>
      <c r="D105" s="8" t="s">
        <v>100</v>
      </c>
      <c r="E105" s="27" t="s">
        <v>45</v>
      </c>
      <c r="F105" s="10"/>
      <c r="G105" s="10"/>
      <c r="H105" s="10"/>
      <c r="I105" s="10"/>
      <c r="J105" s="10"/>
      <c r="K105" s="10"/>
      <c r="L105" s="10"/>
      <c r="M105" s="10"/>
      <c r="N105" s="10">
        <f t="shared" ref="N105:AB105" si="54">49*72</f>
        <v>3528</v>
      </c>
      <c r="O105" s="10">
        <f t="shared" si="54"/>
        <v>3528</v>
      </c>
      <c r="P105" s="10">
        <f t="shared" si="54"/>
        <v>3528</v>
      </c>
      <c r="Q105" s="10">
        <f t="shared" si="54"/>
        <v>3528</v>
      </c>
      <c r="R105" s="10">
        <f t="shared" si="54"/>
        <v>3528</v>
      </c>
      <c r="S105" s="10">
        <f t="shared" si="54"/>
        <v>3528</v>
      </c>
      <c r="T105" s="10">
        <f t="shared" si="54"/>
        <v>3528</v>
      </c>
      <c r="U105" s="10">
        <f t="shared" si="54"/>
        <v>3528</v>
      </c>
      <c r="V105" s="10">
        <f t="shared" si="54"/>
        <v>3528</v>
      </c>
      <c r="W105" s="10">
        <f t="shared" si="54"/>
        <v>3528</v>
      </c>
      <c r="X105" s="10">
        <f t="shared" si="54"/>
        <v>3528</v>
      </c>
      <c r="Y105" s="10">
        <f t="shared" si="54"/>
        <v>3528</v>
      </c>
      <c r="Z105" s="10">
        <f t="shared" si="54"/>
        <v>3528</v>
      </c>
      <c r="AA105" s="10">
        <f t="shared" si="54"/>
        <v>3528</v>
      </c>
      <c r="AB105" s="10">
        <f t="shared" si="54"/>
        <v>3528</v>
      </c>
      <c r="AC105" s="10"/>
    </row>
    <row r="106" spans="1:29" ht="13.8" x14ac:dyDescent="0.25">
      <c r="A106" s="19">
        <v>100114</v>
      </c>
      <c r="B106" s="8" t="s">
        <v>13</v>
      </c>
      <c r="C106" s="8" t="s">
        <v>17</v>
      </c>
      <c r="D106" s="8" t="s">
        <v>101</v>
      </c>
      <c r="E106" s="27" t="s">
        <v>2</v>
      </c>
      <c r="F106" s="10"/>
      <c r="G106" s="10"/>
      <c r="H106" s="10"/>
      <c r="I106" s="10"/>
      <c r="J106" s="10"/>
      <c r="K106" s="10"/>
      <c r="L106" s="10"/>
      <c r="M106" s="10"/>
      <c r="N106" s="10"/>
      <c r="O106" s="10"/>
      <c r="P106" s="10"/>
      <c r="Q106" s="10"/>
      <c r="R106" s="10"/>
      <c r="S106" s="10"/>
      <c r="T106" s="13"/>
      <c r="U106" s="11"/>
      <c r="V106" s="11"/>
      <c r="W106" s="11"/>
      <c r="X106" s="11"/>
      <c r="Y106" s="11">
        <v>1008</v>
      </c>
      <c r="Z106" s="11">
        <v>1008</v>
      </c>
      <c r="AA106" s="11">
        <v>1008</v>
      </c>
      <c r="AB106" s="11">
        <v>1008</v>
      </c>
      <c r="AC106" s="11"/>
    </row>
    <row r="107" spans="1:29" ht="13.8" x14ac:dyDescent="0.25">
      <c r="A107" s="19">
        <v>100115</v>
      </c>
      <c r="B107" s="8" t="s">
        <v>13</v>
      </c>
      <c r="C107" s="8" t="s">
        <v>17</v>
      </c>
      <c r="D107" s="8" t="s">
        <v>101</v>
      </c>
      <c r="E107" s="27" t="s">
        <v>15</v>
      </c>
      <c r="F107" s="10"/>
      <c r="G107" s="10"/>
      <c r="H107" s="10"/>
      <c r="I107" s="10"/>
      <c r="J107" s="10"/>
      <c r="K107" s="10"/>
      <c r="L107" s="10"/>
      <c r="M107" s="10"/>
      <c r="N107" s="10"/>
      <c r="O107" s="10"/>
      <c r="P107" s="10"/>
      <c r="Q107" s="10"/>
      <c r="R107" s="10"/>
      <c r="S107" s="10"/>
      <c r="T107" s="10"/>
      <c r="U107" s="10"/>
      <c r="V107" s="13"/>
      <c r="W107" s="10"/>
      <c r="X107" s="10"/>
      <c r="Y107" s="10"/>
      <c r="Z107" s="10">
        <f t="shared" ref="Z107:AB107" si="55">48*21</f>
        <v>1008</v>
      </c>
      <c r="AA107" s="10">
        <f t="shared" si="55"/>
        <v>1008</v>
      </c>
      <c r="AB107" s="10">
        <f t="shared" si="55"/>
        <v>1008</v>
      </c>
      <c r="AC107" s="10"/>
    </row>
    <row r="108" spans="1:29" ht="13.8" x14ac:dyDescent="0.25">
      <c r="A108" s="19">
        <v>100116</v>
      </c>
      <c r="B108" s="8" t="s">
        <v>13</v>
      </c>
      <c r="C108" s="8" t="s">
        <v>17</v>
      </c>
      <c r="D108" s="8" t="s">
        <v>101</v>
      </c>
      <c r="E108" s="27" t="s">
        <v>45</v>
      </c>
      <c r="F108" s="11"/>
      <c r="G108" s="11"/>
      <c r="H108" s="10"/>
      <c r="I108" s="10"/>
      <c r="J108" s="10"/>
      <c r="K108" s="10"/>
      <c r="L108" s="10"/>
      <c r="M108" s="10"/>
      <c r="N108" s="11">
        <v>1008</v>
      </c>
      <c r="O108" s="11">
        <v>1008</v>
      </c>
      <c r="P108" s="11">
        <v>1008</v>
      </c>
      <c r="Q108" s="11">
        <v>1008</v>
      </c>
      <c r="R108" s="11">
        <v>1008</v>
      </c>
      <c r="S108" s="11">
        <v>1008</v>
      </c>
      <c r="T108" s="11">
        <v>1008</v>
      </c>
      <c r="U108" s="11">
        <v>1008</v>
      </c>
      <c r="V108" s="11">
        <v>1008</v>
      </c>
      <c r="W108" s="11">
        <v>1008</v>
      </c>
      <c r="X108" s="11">
        <v>1008</v>
      </c>
      <c r="Y108" s="11">
        <v>1008</v>
      </c>
      <c r="Z108" s="11">
        <v>1008</v>
      </c>
      <c r="AA108" s="11">
        <v>1008</v>
      </c>
      <c r="AB108" s="11">
        <v>1008</v>
      </c>
      <c r="AC108" s="11"/>
    </row>
    <row r="109" spans="1:29" ht="13.8" x14ac:dyDescent="0.25">
      <c r="A109" s="19">
        <v>100117</v>
      </c>
      <c r="B109" s="8" t="s">
        <v>13</v>
      </c>
      <c r="C109" s="8" t="s">
        <v>17</v>
      </c>
      <c r="D109" s="8" t="s">
        <v>102</v>
      </c>
      <c r="E109" s="27" t="s">
        <v>2</v>
      </c>
      <c r="F109" s="10"/>
      <c r="G109" s="10"/>
      <c r="H109" s="10"/>
      <c r="I109" s="10"/>
      <c r="J109" s="10"/>
      <c r="K109" s="10"/>
      <c r="L109" s="10"/>
      <c r="M109" s="10"/>
      <c r="N109" s="10"/>
      <c r="O109" s="10"/>
      <c r="P109" s="13"/>
      <c r="Q109" s="11"/>
      <c r="R109" s="11"/>
      <c r="S109" s="11"/>
      <c r="T109" s="11"/>
      <c r="U109" s="10"/>
      <c r="V109" s="10"/>
      <c r="W109" s="10"/>
      <c r="X109" s="10"/>
      <c r="Y109" s="10">
        <v>2016</v>
      </c>
      <c r="Z109" s="10">
        <v>2016</v>
      </c>
      <c r="AA109" s="10">
        <v>2016</v>
      </c>
      <c r="AB109" s="10">
        <v>2016</v>
      </c>
      <c r="AC109" s="10"/>
    </row>
    <row r="110" spans="1:29" ht="13.8" x14ac:dyDescent="0.25">
      <c r="A110" s="19">
        <v>100118</v>
      </c>
      <c r="B110" s="8" t="s">
        <v>13</v>
      </c>
      <c r="C110" s="8" t="s">
        <v>17</v>
      </c>
      <c r="D110" s="8" t="s">
        <v>102</v>
      </c>
      <c r="E110" s="27" t="s">
        <v>15</v>
      </c>
      <c r="F110" s="10"/>
      <c r="G110" s="10"/>
      <c r="H110" s="10"/>
      <c r="I110" s="10"/>
      <c r="J110" s="10"/>
      <c r="K110" s="10"/>
      <c r="L110" s="10"/>
      <c r="M110" s="10"/>
      <c r="N110" s="10"/>
      <c r="O110" s="10"/>
      <c r="P110" s="13"/>
      <c r="Q110" s="13"/>
      <c r="R110" s="13"/>
      <c r="S110" s="10"/>
      <c r="T110" s="11"/>
      <c r="U110" s="11"/>
      <c r="V110" s="11"/>
      <c r="W110" s="11"/>
      <c r="X110" s="10"/>
      <c r="Y110" s="10"/>
      <c r="Z110" s="10"/>
      <c r="AA110" s="10"/>
      <c r="AB110" s="10"/>
      <c r="AC110" s="10">
        <v>1</v>
      </c>
    </row>
    <row r="111" spans="1:29" ht="13.8" x14ac:dyDescent="0.25">
      <c r="A111" s="19">
        <v>100119</v>
      </c>
      <c r="B111" s="8" t="s">
        <v>13</v>
      </c>
      <c r="C111" s="8" t="s">
        <v>17</v>
      </c>
      <c r="D111" s="8" t="s">
        <v>102</v>
      </c>
      <c r="E111" s="27" t="s">
        <v>45</v>
      </c>
      <c r="F111" s="11"/>
      <c r="G111" s="10"/>
      <c r="H111" s="10"/>
      <c r="I111" s="10"/>
      <c r="J111" s="10"/>
      <c r="K111" s="10"/>
      <c r="L111" s="10"/>
      <c r="M111" s="10"/>
      <c r="N111" s="10">
        <v>2016</v>
      </c>
      <c r="O111" s="10">
        <v>2016</v>
      </c>
      <c r="P111" s="10">
        <v>2016</v>
      </c>
      <c r="Q111" s="10">
        <v>2016</v>
      </c>
      <c r="R111" s="10">
        <v>2016</v>
      </c>
      <c r="S111" s="10">
        <v>2016</v>
      </c>
      <c r="T111" s="10">
        <v>2016</v>
      </c>
      <c r="U111" s="10">
        <f t="shared" ref="U111:AB111" si="56">1008*3</f>
        <v>3024</v>
      </c>
      <c r="V111" s="10">
        <f t="shared" si="56"/>
        <v>3024</v>
      </c>
      <c r="W111" s="10">
        <f t="shared" si="56"/>
        <v>3024</v>
      </c>
      <c r="X111" s="10">
        <f t="shared" si="56"/>
        <v>3024</v>
      </c>
      <c r="Y111" s="10">
        <f t="shared" si="56"/>
        <v>3024</v>
      </c>
      <c r="Z111" s="10">
        <f t="shared" si="56"/>
        <v>3024</v>
      </c>
      <c r="AA111" s="10">
        <f t="shared" si="56"/>
        <v>3024</v>
      </c>
      <c r="AB111" s="10">
        <f t="shared" si="56"/>
        <v>3024</v>
      </c>
      <c r="AC111" s="10"/>
    </row>
    <row r="112" spans="1:29" ht="13.8" x14ac:dyDescent="0.25">
      <c r="A112" s="19">
        <v>100120</v>
      </c>
      <c r="B112" s="8" t="s">
        <v>13</v>
      </c>
      <c r="C112" s="8" t="s">
        <v>17</v>
      </c>
      <c r="D112" s="8" t="s">
        <v>103</v>
      </c>
      <c r="E112" s="27" t="s">
        <v>2</v>
      </c>
      <c r="F112" s="10"/>
      <c r="G112" s="10"/>
      <c r="H112" s="10"/>
      <c r="I112" s="10"/>
      <c r="J112" s="10"/>
      <c r="K112" s="10"/>
      <c r="L112" s="10"/>
      <c r="M112" s="10"/>
      <c r="N112" s="10"/>
      <c r="O112" s="10"/>
      <c r="P112" s="10"/>
      <c r="Q112" s="10"/>
      <c r="R112" s="10"/>
      <c r="S112" s="10"/>
      <c r="T112" s="13"/>
      <c r="U112" s="11"/>
      <c r="V112" s="11"/>
      <c r="W112" s="11"/>
      <c r="X112" s="11"/>
      <c r="Y112" s="11">
        <v>1008</v>
      </c>
      <c r="Z112" s="11">
        <v>1008</v>
      </c>
      <c r="AA112" s="11">
        <v>1008</v>
      </c>
      <c r="AB112" s="11">
        <v>1008</v>
      </c>
      <c r="AC112" s="11"/>
    </row>
    <row r="113" spans="1:29" ht="13.8" x14ac:dyDescent="0.25">
      <c r="A113" s="19">
        <v>100121</v>
      </c>
      <c r="B113" s="8" t="s">
        <v>13</v>
      </c>
      <c r="C113" s="8" t="s">
        <v>17</v>
      </c>
      <c r="D113" s="8" t="s">
        <v>103</v>
      </c>
      <c r="E113" s="27" t="s">
        <v>15</v>
      </c>
      <c r="F113" s="10"/>
      <c r="G113" s="10"/>
      <c r="H113" s="10"/>
      <c r="I113" s="10"/>
      <c r="J113" s="10"/>
      <c r="K113" s="10"/>
      <c r="L113" s="10"/>
      <c r="M113" s="10"/>
      <c r="N113" s="10"/>
      <c r="O113" s="10"/>
      <c r="P113" s="10"/>
      <c r="Q113" s="10"/>
      <c r="R113" s="10"/>
      <c r="S113" s="10"/>
      <c r="T113" s="10"/>
      <c r="U113" s="10"/>
      <c r="V113" s="13"/>
      <c r="W113" s="10"/>
      <c r="X113" s="10"/>
      <c r="Y113" s="10"/>
      <c r="Z113" s="10"/>
      <c r="AA113" s="10"/>
      <c r="AB113" s="10"/>
      <c r="AC113" s="10">
        <v>1</v>
      </c>
    </row>
    <row r="114" spans="1:29" ht="13.8" x14ac:dyDescent="0.25">
      <c r="A114" s="19">
        <v>100122</v>
      </c>
      <c r="B114" s="8" t="s">
        <v>13</v>
      </c>
      <c r="C114" s="8" t="s">
        <v>17</v>
      </c>
      <c r="D114" s="8" t="s">
        <v>103</v>
      </c>
      <c r="E114" s="27" t="s">
        <v>45</v>
      </c>
      <c r="F114" s="11"/>
      <c r="G114" s="11"/>
      <c r="H114" s="10"/>
      <c r="I114" s="10"/>
      <c r="J114" s="10"/>
      <c r="K114" s="10"/>
      <c r="L114" s="10"/>
      <c r="M114" s="10"/>
      <c r="N114" s="11">
        <v>1008</v>
      </c>
      <c r="O114" s="11">
        <v>1008</v>
      </c>
      <c r="P114" s="11">
        <v>1008</v>
      </c>
      <c r="Q114" s="11">
        <v>1008</v>
      </c>
      <c r="R114" s="11">
        <v>1008</v>
      </c>
      <c r="S114" s="11">
        <v>1008</v>
      </c>
      <c r="T114" s="11">
        <v>1008</v>
      </c>
      <c r="U114" s="11">
        <v>1008</v>
      </c>
      <c r="V114" s="11">
        <v>1008</v>
      </c>
      <c r="W114" s="11">
        <v>1008</v>
      </c>
      <c r="X114" s="11">
        <v>1008</v>
      </c>
      <c r="Y114" s="11">
        <v>1008</v>
      </c>
      <c r="Z114" s="11">
        <v>1008</v>
      </c>
      <c r="AA114" s="11">
        <v>1008</v>
      </c>
      <c r="AB114" s="11">
        <v>1008</v>
      </c>
      <c r="AC114" s="11"/>
    </row>
    <row r="115" spans="1:29" ht="13.8" x14ac:dyDescent="0.25">
      <c r="A115" s="19">
        <v>100123</v>
      </c>
      <c r="B115" s="8" t="s">
        <v>13</v>
      </c>
      <c r="C115" s="8" t="s">
        <v>17</v>
      </c>
      <c r="D115" s="8" t="s">
        <v>104</v>
      </c>
      <c r="E115" s="27" t="s">
        <v>2</v>
      </c>
      <c r="F115" s="10"/>
      <c r="G115" s="10"/>
      <c r="H115" s="13"/>
      <c r="I115" s="10"/>
      <c r="J115" s="13"/>
      <c r="K115" s="10"/>
      <c r="L115" s="10"/>
      <c r="M115" s="10"/>
      <c r="N115" s="10"/>
      <c r="O115" s="10"/>
      <c r="P115" s="10"/>
      <c r="Q115" s="10"/>
      <c r="R115" s="10"/>
      <c r="S115" s="10"/>
      <c r="T115" s="10"/>
      <c r="U115" s="10"/>
      <c r="V115" s="10"/>
      <c r="W115" s="10"/>
      <c r="X115" s="10"/>
      <c r="Y115" s="10"/>
      <c r="Z115" s="10"/>
      <c r="AA115" s="10"/>
      <c r="AB115" s="10"/>
      <c r="AC115" s="10">
        <v>1</v>
      </c>
    </row>
    <row r="116" spans="1:29" ht="13.8" x14ac:dyDescent="0.25">
      <c r="A116" s="19">
        <v>100124</v>
      </c>
      <c r="B116" s="8" t="s">
        <v>13</v>
      </c>
      <c r="C116" s="8" t="s">
        <v>17</v>
      </c>
      <c r="D116" s="8" t="s">
        <v>104</v>
      </c>
      <c r="E116" s="27" t="s">
        <v>15</v>
      </c>
      <c r="F116" s="10"/>
      <c r="G116" s="10"/>
      <c r="H116" s="13"/>
      <c r="I116" s="10"/>
      <c r="J116" s="13"/>
      <c r="K116" s="10"/>
      <c r="L116" s="10"/>
      <c r="M116" s="10"/>
      <c r="N116" s="10"/>
      <c r="O116" s="10"/>
      <c r="P116" s="10"/>
      <c r="Q116" s="10"/>
      <c r="R116" s="10"/>
      <c r="S116" s="10"/>
      <c r="T116" s="10"/>
      <c r="U116" s="10"/>
      <c r="V116" s="10"/>
      <c r="W116" s="10"/>
      <c r="X116" s="10"/>
      <c r="Y116" s="10"/>
      <c r="Z116" s="10"/>
      <c r="AA116" s="10"/>
      <c r="AB116" s="10"/>
      <c r="AC116" s="10">
        <v>1</v>
      </c>
    </row>
    <row r="117" spans="1:29" ht="13.8" x14ac:dyDescent="0.25">
      <c r="A117" s="19">
        <v>100125</v>
      </c>
      <c r="B117" s="8" t="s">
        <v>13</v>
      </c>
      <c r="C117" s="8" t="s">
        <v>17</v>
      </c>
      <c r="D117" s="8" t="s">
        <v>104</v>
      </c>
      <c r="E117" s="27" t="s">
        <v>45</v>
      </c>
      <c r="F117" s="10"/>
      <c r="G117" s="10"/>
      <c r="H117" s="13"/>
      <c r="I117" s="10"/>
      <c r="J117" s="13"/>
      <c r="K117" s="10"/>
      <c r="L117" s="10"/>
      <c r="M117" s="10"/>
      <c r="N117" s="10"/>
      <c r="O117" s="10"/>
      <c r="P117" s="10"/>
      <c r="Q117" s="10"/>
      <c r="R117" s="10"/>
      <c r="S117" s="10"/>
      <c r="T117" s="10"/>
      <c r="U117" s="10">
        <v>504</v>
      </c>
      <c r="V117" s="10">
        <v>504</v>
      </c>
      <c r="W117" s="10">
        <v>504</v>
      </c>
      <c r="X117" s="10">
        <v>504</v>
      </c>
      <c r="Y117" s="11">
        <v>1008</v>
      </c>
      <c r="Z117" s="11">
        <v>1008</v>
      </c>
      <c r="AA117" s="11">
        <v>1008</v>
      </c>
      <c r="AB117" s="11">
        <v>1008</v>
      </c>
      <c r="AC117" s="11"/>
    </row>
    <row r="118" spans="1:29" ht="13.8" x14ac:dyDescent="0.25">
      <c r="A118" s="19">
        <v>100126</v>
      </c>
      <c r="B118" s="8" t="s">
        <v>13</v>
      </c>
      <c r="C118" s="8" t="s">
        <v>17</v>
      </c>
      <c r="D118" s="8" t="s">
        <v>105</v>
      </c>
      <c r="E118" s="27" t="s">
        <v>2</v>
      </c>
      <c r="F118" s="10"/>
      <c r="G118" s="10"/>
      <c r="H118" s="13"/>
      <c r="I118" s="10"/>
      <c r="J118" s="13"/>
      <c r="K118" s="10"/>
      <c r="L118" s="10"/>
      <c r="M118" s="10"/>
      <c r="N118" s="10"/>
      <c r="O118" s="10"/>
      <c r="P118" s="10"/>
      <c r="Q118" s="10"/>
      <c r="R118" s="10"/>
      <c r="S118" s="10"/>
      <c r="T118" s="10"/>
      <c r="U118" s="10"/>
      <c r="V118" s="10"/>
      <c r="W118" s="10"/>
      <c r="X118" s="10"/>
      <c r="Y118" s="10"/>
      <c r="Z118" s="10"/>
      <c r="AA118" s="10"/>
      <c r="AB118" s="10"/>
      <c r="AC118" s="10">
        <v>1</v>
      </c>
    </row>
    <row r="119" spans="1:29" ht="13.8" x14ac:dyDescent="0.25">
      <c r="A119" s="19">
        <v>100127</v>
      </c>
      <c r="B119" s="8" t="s">
        <v>13</v>
      </c>
      <c r="C119" s="8" t="s">
        <v>17</v>
      </c>
      <c r="D119" s="8" t="s">
        <v>105</v>
      </c>
      <c r="E119" s="27" t="s">
        <v>15</v>
      </c>
      <c r="F119" s="10"/>
      <c r="G119" s="10"/>
      <c r="H119" s="13"/>
      <c r="I119" s="10"/>
      <c r="J119" s="13"/>
      <c r="K119" s="10"/>
      <c r="L119" s="10"/>
      <c r="M119" s="10"/>
      <c r="N119" s="10"/>
      <c r="O119" s="10"/>
      <c r="P119" s="10"/>
      <c r="Q119" s="10"/>
      <c r="R119" s="10"/>
      <c r="S119" s="10"/>
      <c r="T119" s="10"/>
      <c r="U119" s="10"/>
      <c r="V119" s="10"/>
      <c r="W119" s="10"/>
      <c r="X119" s="10"/>
      <c r="Y119" s="10"/>
      <c r="Z119" s="10"/>
      <c r="AA119" s="10"/>
      <c r="AB119" s="10"/>
      <c r="AC119" s="10">
        <v>1</v>
      </c>
    </row>
    <row r="120" spans="1:29" ht="13.8" x14ac:dyDescent="0.25">
      <c r="A120" s="19">
        <v>100128</v>
      </c>
      <c r="B120" s="8" t="s">
        <v>13</v>
      </c>
      <c r="C120" s="8" t="s">
        <v>17</v>
      </c>
      <c r="D120" s="8" t="s">
        <v>105</v>
      </c>
      <c r="E120" s="27" t="s">
        <v>45</v>
      </c>
      <c r="F120" s="10"/>
      <c r="G120" s="10"/>
      <c r="H120" s="13"/>
      <c r="I120" s="10"/>
      <c r="J120" s="13"/>
      <c r="K120" s="10"/>
      <c r="L120" s="10"/>
      <c r="M120" s="10"/>
      <c r="N120" s="10"/>
      <c r="O120" s="10"/>
      <c r="P120" s="10"/>
      <c r="Q120" s="10"/>
      <c r="R120" s="10"/>
      <c r="S120" s="10"/>
      <c r="T120" s="10"/>
      <c r="U120" s="10">
        <v>504</v>
      </c>
      <c r="V120" s="10">
        <v>504</v>
      </c>
      <c r="W120" s="10">
        <v>504</v>
      </c>
      <c r="X120" s="10">
        <v>504</v>
      </c>
      <c r="Y120" s="11">
        <v>1008</v>
      </c>
      <c r="Z120" s="11">
        <v>1008</v>
      </c>
      <c r="AA120" s="11">
        <v>1008</v>
      </c>
      <c r="AB120" s="11">
        <v>1008</v>
      </c>
      <c r="AC120" s="11"/>
    </row>
    <row r="121" spans="1:29" ht="13.8" x14ac:dyDescent="0.25">
      <c r="A121" s="19">
        <v>100129</v>
      </c>
      <c r="B121" s="8" t="s">
        <v>13</v>
      </c>
      <c r="C121" s="8" t="s">
        <v>106</v>
      </c>
      <c r="D121" s="33" t="s">
        <v>107</v>
      </c>
      <c r="E121" s="27" t="s">
        <v>2</v>
      </c>
      <c r="F121" s="10"/>
      <c r="G121" s="10"/>
      <c r="H121" s="13"/>
      <c r="I121" s="10"/>
      <c r="J121" s="13"/>
      <c r="K121" s="10"/>
      <c r="L121" s="10"/>
      <c r="M121" s="10"/>
      <c r="N121" s="10"/>
      <c r="O121" s="10"/>
      <c r="P121" s="10"/>
      <c r="Q121" s="10"/>
      <c r="R121" s="10"/>
      <c r="S121" s="10"/>
      <c r="T121" s="10"/>
      <c r="U121" s="10"/>
      <c r="V121" s="10"/>
      <c r="W121" s="10"/>
      <c r="X121" s="10"/>
      <c r="Y121" s="10"/>
      <c r="Z121" s="10"/>
      <c r="AA121" s="10"/>
      <c r="AB121" s="10"/>
      <c r="AC121" s="10">
        <v>1</v>
      </c>
    </row>
    <row r="122" spans="1:29" ht="13.8" x14ac:dyDescent="0.25">
      <c r="A122" s="19">
        <v>100130</v>
      </c>
      <c r="B122" s="8" t="s">
        <v>13</v>
      </c>
      <c r="C122" s="8" t="s">
        <v>106</v>
      </c>
      <c r="D122" s="33" t="s">
        <v>107</v>
      </c>
      <c r="E122" s="27" t="s">
        <v>45</v>
      </c>
      <c r="F122" s="10"/>
      <c r="G122" s="10"/>
      <c r="H122" s="13"/>
      <c r="I122" s="10"/>
      <c r="J122" s="13"/>
      <c r="K122" s="10"/>
      <c r="L122" s="10"/>
      <c r="M122" s="10"/>
      <c r="N122" s="10"/>
      <c r="O122" s="10"/>
      <c r="P122" s="10"/>
      <c r="Q122" s="10"/>
      <c r="R122" s="10"/>
      <c r="S122" s="10"/>
      <c r="T122" s="10"/>
      <c r="U122" s="10">
        <v>504</v>
      </c>
      <c r="V122" s="10">
        <v>504</v>
      </c>
      <c r="W122" s="10">
        <v>504</v>
      </c>
      <c r="X122" s="10">
        <v>504</v>
      </c>
      <c r="Y122" s="11">
        <v>1008</v>
      </c>
      <c r="Z122" s="11">
        <v>1008</v>
      </c>
      <c r="AA122" s="11">
        <v>1008</v>
      </c>
      <c r="AB122" s="11">
        <v>1008</v>
      </c>
      <c r="AC122" s="11"/>
    </row>
    <row r="123" spans="1:29" ht="13.8" x14ac:dyDescent="0.25">
      <c r="A123" s="19">
        <v>100131</v>
      </c>
      <c r="B123" s="8" t="s">
        <v>13</v>
      </c>
      <c r="C123" s="8" t="s">
        <v>106</v>
      </c>
      <c r="D123" s="8" t="s">
        <v>108</v>
      </c>
      <c r="E123" s="27" t="s">
        <v>2</v>
      </c>
      <c r="F123" s="10"/>
      <c r="G123" s="10"/>
      <c r="H123" s="13"/>
      <c r="I123" s="10"/>
      <c r="J123" s="13"/>
      <c r="K123" s="10"/>
      <c r="L123" s="10"/>
      <c r="M123" s="10"/>
      <c r="N123" s="10"/>
      <c r="O123" s="10"/>
      <c r="P123" s="10"/>
      <c r="Q123" s="10"/>
      <c r="R123" s="10"/>
      <c r="S123" s="10"/>
      <c r="T123" s="10"/>
      <c r="U123" s="10"/>
      <c r="V123" s="10"/>
      <c r="W123" s="10"/>
      <c r="X123" s="10"/>
      <c r="Y123" s="10"/>
      <c r="Z123" s="10"/>
      <c r="AA123" s="10"/>
      <c r="AB123" s="10"/>
      <c r="AC123" s="10">
        <v>1</v>
      </c>
    </row>
    <row r="124" spans="1:29" ht="13.8" x14ac:dyDescent="0.25">
      <c r="A124" s="20">
        <v>100132</v>
      </c>
      <c r="B124" s="8" t="s">
        <v>13</v>
      </c>
      <c r="C124" s="8" t="s">
        <v>106</v>
      </c>
      <c r="D124" s="8" t="s">
        <v>108</v>
      </c>
      <c r="E124" s="27" t="s">
        <v>45</v>
      </c>
      <c r="F124" s="10"/>
      <c r="G124" s="10"/>
      <c r="H124" s="13"/>
      <c r="I124" s="10"/>
      <c r="J124" s="13"/>
      <c r="K124" s="10"/>
      <c r="L124" s="10"/>
      <c r="M124" s="10"/>
      <c r="N124" s="10"/>
      <c r="O124" s="10"/>
      <c r="P124" s="10"/>
      <c r="Q124" s="10"/>
      <c r="R124" s="10"/>
      <c r="S124" s="10"/>
      <c r="T124" s="10"/>
      <c r="U124" s="10">
        <v>504</v>
      </c>
      <c r="V124" s="10">
        <v>504</v>
      </c>
      <c r="W124" s="10">
        <v>504</v>
      </c>
      <c r="X124" s="10">
        <v>504</v>
      </c>
      <c r="Y124" s="11">
        <v>1008</v>
      </c>
      <c r="Z124" s="11">
        <v>1008</v>
      </c>
      <c r="AA124" s="11">
        <v>1008</v>
      </c>
      <c r="AB124" s="11">
        <v>1008</v>
      </c>
      <c r="AC124" s="11"/>
    </row>
    <row r="125" spans="1:29" ht="13.8" x14ac:dyDescent="0.25">
      <c r="A125" s="19">
        <v>100164</v>
      </c>
      <c r="B125" s="8" t="s">
        <v>118</v>
      </c>
      <c r="C125" s="8" t="s">
        <v>119</v>
      </c>
      <c r="D125" s="8" t="s">
        <v>120</v>
      </c>
      <c r="E125" s="27" t="s">
        <v>121</v>
      </c>
      <c r="F125" s="11"/>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v>1</v>
      </c>
    </row>
    <row r="126" spans="1:29" ht="13.8" x14ac:dyDescent="0.25">
      <c r="A126" s="19">
        <v>100165</v>
      </c>
      <c r="B126" s="8" t="s">
        <v>118</v>
      </c>
      <c r="C126" s="8" t="s">
        <v>119</v>
      </c>
      <c r="D126" s="8" t="s">
        <v>122</v>
      </c>
      <c r="E126" s="27" t="s">
        <v>121</v>
      </c>
      <c r="F126" s="11"/>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v>1</v>
      </c>
    </row>
    <row r="127" spans="1:29" ht="13.8" x14ac:dyDescent="0.25">
      <c r="A127" s="19">
        <v>100166</v>
      </c>
      <c r="B127" s="8" t="s">
        <v>118</v>
      </c>
      <c r="C127" s="8" t="s">
        <v>123</v>
      </c>
      <c r="D127" s="8" t="s">
        <v>124</v>
      </c>
      <c r="E127" s="27" t="s">
        <v>121</v>
      </c>
      <c r="F127" s="11"/>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v>1</v>
      </c>
    </row>
    <row r="128" spans="1:29" ht="13.8" x14ac:dyDescent="0.25">
      <c r="A128" s="19">
        <v>100167</v>
      </c>
      <c r="B128" s="8" t="s">
        <v>118</v>
      </c>
      <c r="C128" s="8" t="s">
        <v>123</v>
      </c>
      <c r="D128" s="8" t="s">
        <v>125</v>
      </c>
      <c r="E128" s="27" t="s">
        <v>121</v>
      </c>
      <c r="F128" s="11"/>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v>1</v>
      </c>
    </row>
    <row r="129" spans="1:29" ht="13.8" x14ac:dyDescent="0.25">
      <c r="A129" s="19">
        <v>100168</v>
      </c>
      <c r="B129" s="8" t="s">
        <v>118</v>
      </c>
      <c r="C129" s="8" t="s">
        <v>123</v>
      </c>
      <c r="D129" s="8" t="s">
        <v>126</v>
      </c>
      <c r="E129" s="27" t="s">
        <v>121</v>
      </c>
      <c r="F129" s="10"/>
      <c r="G129" s="10"/>
      <c r="H129" s="10"/>
      <c r="I129" s="10"/>
      <c r="J129" s="10"/>
      <c r="K129" s="10"/>
      <c r="L129" s="10"/>
      <c r="M129" s="10">
        <v>10000</v>
      </c>
      <c r="N129" s="10">
        <v>10000</v>
      </c>
      <c r="O129" s="10">
        <v>10000</v>
      </c>
      <c r="P129" s="10">
        <v>10000</v>
      </c>
      <c r="Q129" s="10">
        <v>10000</v>
      </c>
      <c r="R129" s="10">
        <v>10000</v>
      </c>
      <c r="S129" s="10">
        <v>10000</v>
      </c>
      <c r="T129" s="10">
        <v>10000</v>
      </c>
      <c r="U129" s="10">
        <v>10000</v>
      </c>
      <c r="V129" s="10">
        <v>10000</v>
      </c>
      <c r="W129" s="10">
        <v>10000</v>
      </c>
      <c r="X129" s="10">
        <v>10000</v>
      </c>
      <c r="Y129" s="10">
        <v>10000</v>
      </c>
      <c r="Z129" s="10">
        <v>10000</v>
      </c>
      <c r="AA129" s="10">
        <v>10000</v>
      </c>
      <c r="AB129" s="10">
        <v>10000</v>
      </c>
      <c r="AC129" s="10"/>
    </row>
    <row r="130" spans="1:29" ht="13.8" x14ac:dyDescent="0.25">
      <c r="A130" s="19">
        <v>100169</v>
      </c>
      <c r="B130" s="8" t="s">
        <v>127</v>
      </c>
      <c r="C130" s="8" t="s">
        <v>123</v>
      </c>
      <c r="D130" s="8" t="s">
        <v>128</v>
      </c>
      <c r="E130" s="27" t="s">
        <v>15</v>
      </c>
      <c r="F130" s="11"/>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v>1</v>
      </c>
    </row>
    <row r="131" spans="1:29" ht="13.8" x14ac:dyDescent="0.25">
      <c r="A131" s="19">
        <v>100170</v>
      </c>
      <c r="B131" s="8" t="s">
        <v>127</v>
      </c>
      <c r="C131" s="8" t="s">
        <v>123</v>
      </c>
      <c r="D131" s="8" t="s">
        <v>129</v>
      </c>
      <c r="E131" s="27" t="s">
        <v>15</v>
      </c>
      <c r="F131" s="11"/>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v>1</v>
      </c>
    </row>
    <row r="132" spans="1:29" ht="13.8" x14ac:dyDescent="0.25">
      <c r="A132" s="19">
        <v>100171</v>
      </c>
      <c r="B132" s="8" t="s">
        <v>127</v>
      </c>
      <c r="C132" s="8" t="s">
        <v>123</v>
      </c>
      <c r="D132" s="8" t="s">
        <v>130</v>
      </c>
      <c r="E132" s="27" t="s">
        <v>15</v>
      </c>
      <c r="F132" s="11"/>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v>1</v>
      </c>
    </row>
    <row r="133" spans="1:29" ht="13.8" x14ac:dyDescent="0.25">
      <c r="A133" s="19">
        <v>100172</v>
      </c>
      <c r="B133" s="8" t="s">
        <v>131</v>
      </c>
      <c r="C133" s="8" t="s">
        <v>131</v>
      </c>
      <c r="D133" s="8" t="s">
        <v>132</v>
      </c>
      <c r="E133" s="27" t="s">
        <v>133</v>
      </c>
      <c r="F133" s="11"/>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v>1</v>
      </c>
    </row>
    <row r="134" spans="1:29" ht="13.8" x14ac:dyDescent="0.25">
      <c r="A134" s="19">
        <v>100173</v>
      </c>
      <c r="B134" s="8" t="s">
        <v>131</v>
      </c>
      <c r="C134" s="8" t="s">
        <v>131</v>
      </c>
      <c r="D134" s="8" t="s">
        <v>134</v>
      </c>
      <c r="E134" s="27" t="s">
        <v>133</v>
      </c>
      <c r="F134" s="11"/>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v>1</v>
      </c>
    </row>
    <row r="135" spans="1:29" ht="13.8" x14ac:dyDescent="0.25">
      <c r="A135" s="19">
        <v>100174</v>
      </c>
      <c r="B135" s="8" t="s">
        <v>131</v>
      </c>
      <c r="C135" s="8" t="s">
        <v>131</v>
      </c>
      <c r="D135" s="8" t="s">
        <v>135</v>
      </c>
      <c r="E135" s="27" t="s">
        <v>133</v>
      </c>
      <c r="F135" s="11"/>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v>1</v>
      </c>
    </row>
    <row r="136" spans="1:29" ht="13.8" x14ac:dyDescent="0.25">
      <c r="A136" s="19">
        <v>100175</v>
      </c>
      <c r="B136" s="8" t="s">
        <v>118</v>
      </c>
      <c r="C136" s="8" t="s">
        <v>136</v>
      </c>
      <c r="D136" s="8" t="s">
        <v>137</v>
      </c>
      <c r="E136" s="27" t="s">
        <v>15</v>
      </c>
      <c r="F136" s="11"/>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v>1</v>
      </c>
    </row>
    <row r="137" spans="1:29" ht="13.8" x14ac:dyDescent="0.25">
      <c r="A137" s="19">
        <v>100176</v>
      </c>
      <c r="B137" s="8" t="s">
        <v>118</v>
      </c>
      <c r="C137" s="8" t="s">
        <v>136</v>
      </c>
      <c r="D137" s="8" t="s">
        <v>138</v>
      </c>
      <c r="E137" s="27" t="s">
        <v>15</v>
      </c>
      <c r="F137" s="11"/>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v>1</v>
      </c>
    </row>
    <row r="138" spans="1:29" ht="13.8" x14ac:dyDescent="0.25">
      <c r="A138" s="20">
        <v>100177</v>
      </c>
      <c r="B138" s="34" t="s">
        <v>118</v>
      </c>
      <c r="C138" s="34" t="s">
        <v>136</v>
      </c>
      <c r="D138" s="34" t="s">
        <v>139</v>
      </c>
      <c r="E138" s="35" t="s">
        <v>15</v>
      </c>
      <c r="F138" s="36"/>
      <c r="G138" s="37"/>
      <c r="H138" s="37"/>
      <c r="I138" s="37"/>
      <c r="J138" s="37"/>
      <c r="K138" s="37"/>
      <c r="L138" s="37"/>
      <c r="M138" s="37"/>
      <c r="N138" s="37"/>
      <c r="O138" s="37"/>
      <c r="P138" s="37"/>
      <c r="Q138" s="37"/>
      <c r="R138" s="37"/>
      <c r="S138" s="37"/>
      <c r="T138" s="37"/>
      <c r="U138" s="37"/>
      <c r="V138" s="37"/>
      <c r="W138" s="37"/>
      <c r="X138" s="37"/>
      <c r="Y138" s="37"/>
      <c r="Z138" s="37"/>
      <c r="AA138" s="37"/>
      <c r="AB138" s="37"/>
      <c r="AC138" s="10">
        <v>1</v>
      </c>
    </row>
  </sheetData>
  <sheetProtection formatCells="0" formatColumns="0" formatRows="0" insertColumns="0" insertRows="0" insertHyperlinks="0" deleteColumns="0" deleteRows="0" sort="0" autoFilter="0" pivotTables="0"/>
  <mergeCells count="5">
    <mergeCell ref="D1:G1"/>
    <mergeCell ref="D2:G2"/>
    <mergeCell ref="D3:G3"/>
    <mergeCell ref="D4:G4"/>
    <mergeCell ref="A5:G8"/>
  </mergeCells>
  <phoneticPr fontId="1" type="noConversion"/>
  <conditionalFormatting sqref="A125:A138">
    <cfRule type="duplicateValues" dxfId="1" priority="1"/>
  </conditionalFormatting>
  <conditionalFormatting sqref="A1 A9:A1048576">
    <cfRule type="duplicateValues" dxfId="0" priority="5"/>
  </conditionalFormatting>
  <hyperlinks>
    <hyperlink ref="D3" r:id="rId1" xr:uid="{1D2B6BAD-DF03-4AEA-B170-2240A5D2514B}"/>
    <hyperlink ref="D2" r:id="rId2" xr:uid="{50DD631B-8098-4DBB-AA9E-1216FAE152A8}"/>
  </hyperlinks>
  <pageMargins left="0.7" right="0.7" top="0.75" bottom="0.75" header="0.3" footer="0.3"/>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154519-3faa-4b09-9075-27e057b4a136">
      <Terms xmlns="http://schemas.microsoft.com/office/infopath/2007/PartnerControls"/>
    </lcf76f155ced4ddcb4097134ff3c332f>
    <MinimumReadAccess xmlns="84154519-3faa-4b09-9075-27e057b4a136">Visitor</MinimumReadAccess>
    <AuthorizedUse xmlns="84154519-3faa-4b09-9075-27e057b4a136" xsi:nil="true"/>
    <TaxCatchAll xmlns="56707e9f-fb91-4eb4-89d0-51306b41574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09BB42377DAC4B82CDE9C9EF481F60" ma:contentTypeVersion="24" ma:contentTypeDescription="Create a new document." ma:contentTypeScope="" ma:versionID="24fdeed13a28fbb78d1a4e19a213ee03">
  <xsd:schema xmlns:xsd="http://www.w3.org/2001/XMLSchema" xmlns:xs="http://www.w3.org/2001/XMLSchema" xmlns:p="http://schemas.microsoft.com/office/2006/metadata/properties" xmlns:ns2="84154519-3faa-4b09-9075-27e057b4a136" xmlns:ns3="56707e9f-fb91-4eb4-89d0-51306b41574e" targetNamespace="http://schemas.microsoft.com/office/2006/metadata/properties" ma:root="true" ma:fieldsID="25108be13bd9f7b4d5abd4e85c65931c" ns2:_="" ns3:_="">
    <xsd:import namespace="84154519-3faa-4b09-9075-27e057b4a136"/>
    <xsd:import namespace="56707e9f-fb91-4eb4-89d0-51306b4157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inimumReadAccess" minOccurs="0"/>
                <xsd:element ref="ns2:MediaLengthInSeconds" minOccurs="0"/>
                <xsd:element ref="ns2:MediaServiceLocation" minOccurs="0"/>
                <xsd:element ref="ns2:MediaServiceOCR" minOccurs="0"/>
                <xsd:element ref="ns2:AuthorizedUs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54519-3faa-4b09-9075-27e057b4a1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fd62580-177d-456f-8d3e-c041c3cd76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inimumReadAccess" ma:index="18" nillable="true" ma:displayName="Minimum Read Access" ma:default="Visitor" ma:description="Minimum Read Access" ma:format="Dropdown" ma:internalName="MinimumReadAccess">
      <xsd:simpleType>
        <xsd:restriction base="dms:Choice">
          <xsd:enumeration value="Visitor"/>
          <xsd:enumeration value="Trials"/>
          <xsd:enumeration value="Financials"/>
          <xsd:enumeration value="Member"/>
          <xsd:enumeration value="Owner"/>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AuthorizedUse" ma:index="22" nillable="true" ma:displayName="Authorized Use" ma:description="How can this file be used?" ma:format="Dropdown" ma:internalName="AuthorizedUse">
      <xsd:simpleType>
        <xsd:restriction base="dms:Choice">
          <xsd:enumeration value="Internal Use Only - Do not Distribute"/>
          <xsd:enumeration value="Public, Do Not Use Company Name"/>
          <xsd:enumeration value="Public, Company name OK"/>
          <xsd:enumeration value="Request Permission from Collaborator"/>
          <xsd:enumeration value="n/a"/>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07e9f-fb91-4eb4-89d0-51306b4157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9c33a85-6cd4-4cae-bc40-1827842fd49e}" ma:internalName="TaxCatchAll" ma:showField="CatchAllData" ma:web="56707e9f-fb91-4eb4-89d0-51306b415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0B64F9-CC2F-4A42-894B-53425587B9DB}">
  <ds:schemaRefs>
    <ds:schemaRef ds:uri="http://schemas.microsoft.com/sharepoint/v3/contenttype/forms"/>
  </ds:schemaRefs>
</ds:datastoreItem>
</file>

<file path=customXml/itemProps2.xml><?xml version="1.0" encoding="utf-8"?>
<ds:datastoreItem xmlns:ds="http://schemas.openxmlformats.org/officeDocument/2006/customXml" ds:itemID="{D258A01F-A454-4911-85F8-4184A42C7D47}">
  <ds:schemaRefs>
    <ds:schemaRef ds:uri="http://purl.org/dc/elements/1.1/"/>
    <ds:schemaRef ds:uri="http://purl.org/dc/dcmitype/"/>
    <ds:schemaRef ds:uri="56707e9f-fb91-4eb4-89d0-51306b41574e"/>
    <ds:schemaRef ds:uri="http://www.w3.org/XML/1998/namespace"/>
    <ds:schemaRef ds:uri="84154519-3faa-4b09-9075-27e057b4a136"/>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64D82624-C78B-45FC-B35D-970804476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54519-3faa-4b09-9075-27e057b4a136"/>
    <ds:schemaRef ds:uri="56707e9f-fb91-4eb4-89d0-51306b415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Qualterra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Wood</dc:creator>
  <cp:keywords/>
  <dc:description/>
  <cp:lastModifiedBy>Kim Cotton</cp:lastModifiedBy>
  <cp:revision/>
  <dcterms:created xsi:type="dcterms:W3CDTF">2026-02-18T16:02:16Z</dcterms:created>
  <dcterms:modified xsi:type="dcterms:W3CDTF">2026-09-09T16:21:53Z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0x010100B709BB42377DAC4B82CDE9C9EF481F60</vt:lpwstr>
  </property>
  <property fmtid="{D5CDD505-2E9C-101B-9397-08002B2CF9AE}" pid="3" name="MediaServiceImageTags">
    <vt:lpwstr/>
  </property>
</Properties>
</file>